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幸二\Desktop\"/>
    </mc:Choice>
  </mc:AlternateContent>
  <bookViews>
    <workbookView xWindow="0" yWindow="0" windowWidth="28800" windowHeight="12240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K4" i="3"/>
  <c r="R4" i="3"/>
  <c r="Y4" i="3"/>
  <c r="AF4" i="3"/>
  <c r="AM4" i="3"/>
  <c r="L6" i="3"/>
  <c r="K7" i="3" s="1"/>
  <c r="N6" i="3"/>
  <c r="G11" i="3" s="1"/>
  <c r="P6" i="3"/>
  <c r="S6" i="3"/>
  <c r="U6" i="3"/>
  <c r="W6" i="3"/>
  <c r="Z6" i="3"/>
  <c r="AB6" i="3"/>
  <c r="AD6" i="3"/>
  <c r="AE7" i="3" s="1"/>
  <c r="AG6" i="3"/>
  <c r="AF7" i="3" s="1"/>
  <c r="AF5" i="3" s="1"/>
  <c r="AI6" i="3"/>
  <c r="AK6" i="3"/>
  <c r="AN6" i="3"/>
  <c r="AM7" i="3" s="1"/>
  <c r="AM5" i="3" s="1"/>
  <c r="AP6" i="3"/>
  <c r="AR6" i="3"/>
  <c r="L7" i="3"/>
  <c r="N7" i="3"/>
  <c r="P7" i="3"/>
  <c r="S7" i="3"/>
  <c r="U7" i="3"/>
  <c r="W7" i="3"/>
  <c r="X7" i="3"/>
  <c r="Y7" i="3"/>
  <c r="Z7" i="3"/>
  <c r="AB7" i="3"/>
  <c r="AD7" i="3"/>
  <c r="AG7" i="3"/>
  <c r="AI7" i="3"/>
  <c r="G27" i="3" s="1"/>
  <c r="AK7" i="3"/>
  <c r="AL7" i="3" s="1"/>
  <c r="AN7" i="3"/>
  <c r="AP7" i="3"/>
  <c r="AR7" i="3"/>
  <c r="AT7" i="3"/>
  <c r="L8" i="3"/>
  <c r="N8" i="3"/>
  <c r="P8" i="3"/>
  <c r="Q7" i="3" s="1"/>
  <c r="S8" i="3"/>
  <c r="R7" i="3" s="1"/>
  <c r="R5" i="3" s="1"/>
  <c r="U8" i="3"/>
  <c r="W8" i="3"/>
  <c r="Z8" i="3"/>
  <c r="AB8" i="3"/>
  <c r="G23" i="3" s="1"/>
  <c r="AD8" i="3"/>
  <c r="AG8" i="3"/>
  <c r="AI8" i="3"/>
  <c r="AK8" i="3"/>
  <c r="AN8" i="3"/>
  <c r="AP8" i="3"/>
  <c r="AR8" i="3"/>
  <c r="AS7" i="3" s="1"/>
  <c r="AT8" i="3"/>
  <c r="AT9" i="3" s="1"/>
  <c r="E11" i="3"/>
  <c r="F11" i="3"/>
  <c r="H11" i="3"/>
  <c r="I11" i="3"/>
  <c r="S11" i="3"/>
  <c r="U11" i="3"/>
  <c r="W11" i="3"/>
  <c r="Z11" i="3"/>
  <c r="Y12" i="3" s="1"/>
  <c r="Y10" i="3" s="1"/>
  <c r="AB11" i="3"/>
  <c r="AD11" i="3"/>
  <c r="AG11" i="3"/>
  <c r="AI11" i="3"/>
  <c r="N26" i="3" s="1"/>
  <c r="AK11" i="3"/>
  <c r="AL12" i="3" s="1"/>
  <c r="AN11" i="3"/>
  <c r="AP11" i="3"/>
  <c r="AR11" i="3"/>
  <c r="AS12" i="3" s="1"/>
  <c r="F12" i="3"/>
  <c r="E12" i="3" s="1"/>
  <c r="G12" i="3"/>
  <c r="H12" i="3"/>
  <c r="AT13" i="3" s="1"/>
  <c r="AT14" i="3" s="1"/>
  <c r="R12" i="3"/>
  <c r="R10" i="3" s="1"/>
  <c r="S12" i="3"/>
  <c r="U12" i="3"/>
  <c r="W12" i="3"/>
  <c r="Z12" i="3"/>
  <c r="AB12" i="3"/>
  <c r="AD12" i="3"/>
  <c r="AE12" i="3" s="1"/>
  <c r="AG12" i="3"/>
  <c r="AI12" i="3"/>
  <c r="N27" i="3" s="1"/>
  <c r="AK12" i="3"/>
  <c r="AN12" i="3"/>
  <c r="AM12" i="3" s="1"/>
  <c r="AP12" i="3"/>
  <c r="AR12" i="3"/>
  <c r="AT12" i="3"/>
  <c r="F13" i="3"/>
  <c r="G13" i="3"/>
  <c r="H13" i="3"/>
  <c r="E13" i="3" s="1"/>
  <c r="S13" i="3"/>
  <c r="U13" i="3"/>
  <c r="W13" i="3"/>
  <c r="X12" i="3" s="1"/>
  <c r="Z13" i="3"/>
  <c r="AB13" i="3"/>
  <c r="AD13" i="3"/>
  <c r="AG13" i="3"/>
  <c r="AF12" i="3" s="1"/>
  <c r="AI13" i="3"/>
  <c r="AK13" i="3"/>
  <c r="AN13" i="3"/>
  <c r="AP13" i="3"/>
  <c r="AR13" i="3"/>
  <c r="F16" i="3"/>
  <c r="E16" i="3" s="1"/>
  <c r="G16" i="3"/>
  <c r="H16" i="3"/>
  <c r="M16" i="3"/>
  <c r="AT17" i="3" s="1"/>
  <c r="N16" i="3"/>
  <c r="O16" i="3"/>
  <c r="Z16" i="3"/>
  <c r="Y17" i="3" s="1"/>
  <c r="AB16" i="3"/>
  <c r="AD16" i="3"/>
  <c r="AG16" i="3"/>
  <c r="AI16" i="3"/>
  <c r="AK16" i="3"/>
  <c r="AN16" i="3"/>
  <c r="AP16" i="3"/>
  <c r="AR16" i="3"/>
  <c r="AS17" i="3" s="1"/>
  <c r="F17" i="3"/>
  <c r="G17" i="3"/>
  <c r="H17" i="3"/>
  <c r="E17" i="3" s="1"/>
  <c r="M17" i="3"/>
  <c r="N17" i="3"/>
  <c r="O17" i="3"/>
  <c r="L17" i="3" s="1"/>
  <c r="Z17" i="3"/>
  <c r="AB17" i="3"/>
  <c r="AD17" i="3"/>
  <c r="AG17" i="3"/>
  <c r="AI17" i="3"/>
  <c r="AK17" i="3"/>
  <c r="AL17" i="3"/>
  <c r="AM17" i="3"/>
  <c r="AM15" i="3" s="1"/>
  <c r="AN17" i="3"/>
  <c r="AP17" i="3"/>
  <c r="AR17" i="3"/>
  <c r="F18" i="3"/>
  <c r="E18" i="3" s="1"/>
  <c r="G18" i="3"/>
  <c r="H18" i="3"/>
  <c r="L18" i="3"/>
  <c r="M18" i="3"/>
  <c r="N18" i="3"/>
  <c r="O18" i="3"/>
  <c r="P18" i="3"/>
  <c r="Z18" i="3"/>
  <c r="AB18" i="3"/>
  <c r="AD18" i="3"/>
  <c r="AE17" i="3" s="1"/>
  <c r="AG18" i="3"/>
  <c r="AF17" i="3" s="1"/>
  <c r="AF15" i="3" s="1"/>
  <c r="AI18" i="3"/>
  <c r="AK18" i="3"/>
  <c r="AN18" i="3"/>
  <c r="AP18" i="3"/>
  <c r="U33" i="3" s="1"/>
  <c r="AR18" i="3"/>
  <c r="F21" i="3"/>
  <c r="E21" i="3" s="1"/>
  <c r="G21" i="3"/>
  <c r="H21" i="3"/>
  <c r="I21" i="3" s="1"/>
  <c r="M21" i="3"/>
  <c r="AT22" i="3" s="1"/>
  <c r="N21" i="3"/>
  <c r="O21" i="3"/>
  <c r="S21" i="3"/>
  <c r="T21" i="3"/>
  <c r="U21" i="3"/>
  <c r="V21" i="3"/>
  <c r="W21" i="3"/>
  <c r="AG21" i="3"/>
  <c r="AI21" i="3"/>
  <c r="AK21" i="3"/>
  <c r="AN21" i="3"/>
  <c r="AM22" i="3" s="1"/>
  <c r="AP21" i="3"/>
  <c r="AR21" i="3"/>
  <c r="E22" i="3"/>
  <c r="F22" i="3"/>
  <c r="G22" i="3"/>
  <c r="H22" i="3"/>
  <c r="I22" i="3"/>
  <c r="M22" i="3"/>
  <c r="L22" i="3" s="1"/>
  <c r="N22" i="3"/>
  <c r="O22" i="3"/>
  <c r="T22" i="3"/>
  <c r="U22" i="3"/>
  <c r="V22" i="3"/>
  <c r="S22" i="3" s="1"/>
  <c r="AF22" i="3"/>
  <c r="AG22" i="3"/>
  <c r="AI22" i="3"/>
  <c r="AK22" i="3"/>
  <c r="AN22" i="3"/>
  <c r="AP22" i="3"/>
  <c r="AR22" i="3"/>
  <c r="AS22" i="3" s="1"/>
  <c r="F23" i="3"/>
  <c r="E23" i="3" s="1"/>
  <c r="H23" i="3"/>
  <c r="L23" i="3"/>
  <c r="M23" i="3"/>
  <c r="N23" i="3"/>
  <c r="O23" i="3"/>
  <c r="P23" i="3"/>
  <c r="T23" i="3"/>
  <c r="S23" i="3" s="1"/>
  <c r="U23" i="3"/>
  <c r="V23" i="3"/>
  <c r="W23" i="3" s="1"/>
  <c r="AG23" i="3"/>
  <c r="AI23" i="3"/>
  <c r="AK23" i="3"/>
  <c r="AL22" i="3" s="1"/>
  <c r="AN23" i="3"/>
  <c r="AP23" i="3"/>
  <c r="AR23" i="3"/>
  <c r="AT23" i="3"/>
  <c r="AT24" i="3" s="1"/>
  <c r="E26" i="3"/>
  <c r="F26" i="3"/>
  <c r="G26" i="3"/>
  <c r="H26" i="3"/>
  <c r="I26" i="3"/>
  <c r="M26" i="3"/>
  <c r="O26" i="3"/>
  <c r="L26" i="3" s="1"/>
  <c r="T26" i="3"/>
  <c r="S26" i="3" s="1"/>
  <c r="U26" i="3"/>
  <c r="V26" i="3"/>
  <c r="AA26" i="3"/>
  <c r="Z26" i="3" s="1"/>
  <c r="AB26" i="3"/>
  <c r="AC26" i="3"/>
  <c r="AN26" i="3"/>
  <c r="AM27" i="3" s="1"/>
  <c r="AP26" i="3"/>
  <c r="AR26" i="3"/>
  <c r="E27" i="3"/>
  <c r="F27" i="3"/>
  <c r="H27" i="3"/>
  <c r="I27" i="3"/>
  <c r="M27" i="3"/>
  <c r="L27" i="3" s="1"/>
  <c r="O27" i="3"/>
  <c r="T27" i="3"/>
  <c r="S27" i="3" s="1"/>
  <c r="U27" i="3"/>
  <c r="V27" i="3"/>
  <c r="AA27" i="3"/>
  <c r="AB27" i="3"/>
  <c r="AC27" i="3"/>
  <c r="Z27" i="3" s="1"/>
  <c r="AN27" i="3"/>
  <c r="AP27" i="3"/>
  <c r="AR27" i="3"/>
  <c r="F28" i="3"/>
  <c r="E28" i="3" s="1"/>
  <c r="G28" i="3"/>
  <c r="H28" i="3"/>
  <c r="M28" i="3"/>
  <c r="L28" i="3" s="1"/>
  <c r="N28" i="3"/>
  <c r="O28" i="3"/>
  <c r="P28" i="3" s="1"/>
  <c r="T28" i="3"/>
  <c r="AT27" i="3" s="1"/>
  <c r="U28" i="3"/>
  <c r="V28" i="3"/>
  <c r="Z28" i="3"/>
  <c r="AA28" i="3"/>
  <c r="AB28" i="3"/>
  <c r="AC28" i="3"/>
  <c r="AD28" i="3"/>
  <c r="AN28" i="3"/>
  <c r="AP28" i="3"/>
  <c r="AR28" i="3"/>
  <c r="AS27" i="3" s="1"/>
  <c r="AT28" i="3"/>
  <c r="AT29" i="3" s="1"/>
  <c r="E31" i="3"/>
  <c r="F31" i="3"/>
  <c r="G31" i="3"/>
  <c r="H31" i="3"/>
  <c r="I31" i="3"/>
  <c r="M31" i="3"/>
  <c r="N31" i="3"/>
  <c r="O31" i="3"/>
  <c r="L31" i="3" s="1"/>
  <c r="T31" i="3"/>
  <c r="S31" i="3" s="1"/>
  <c r="U31" i="3"/>
  <c r="V31" i="3"/>
  <c r="AA31" i="3"/>
  <c r="Z31" i="3" s="1"/>
  <c r="AB31" i="3"/>
  <c r="AC31" i="3"/>
  <c r="AG31" i="3"/>
  <c r="AF32" i="3" s="1"/>
  <c r="AF30" i="3" s="1"/>
  <c r="AH31" i="3"/>
  <c r="AI31" i="3"/>
  <c r="AJ31" i="3"/>
  <c r="AK31" i="3"/>
  <c r="AL32" i="3" s="1"/>
  <c r="F32" i="3"/>
  <c r="E32" i="3" s="1"/>
  <c r="G32" i="3"/>
  <c r="H32" i="3"/>
  <c r="I32" i="3" s="1"/>
  <c r="M32" i="3"/>
  <c r="L32" i="3" s="1"/>
  <c r="N32" i="3"/>
  <c r="O32" i="3"/>
  <c r="S32" i="3"/>
  <c r="T32" i="3"/>
  <c r="U32" i="3"/>
  <c r="V32" i="3"/>
  <c r="W32" i="3"/>
  <c r="AA32" i="3"/>
  <c r="Z32" i="3" s="1"/>
  <c r="AB32" i="3"/>
  <c r="AC32" i="3"/>
  <c r="AG32" i="3"/>
  <c r="AH32" i="3"/>
  <c r="AI32" i="3"/>
  <c r="AJ32" i="3"/>
  <c r="AK32" i="3"/>
  <c r="F33" i="3"/>
  <c r="E33" i="3" s="1"/>
  <c r="G33" i="3"/>
  <c r="H33" i="3"/>
  <c r="L33" i="3"/>
  <c r="M33" i="3"/>
  <c r="N33" i="3"/>
  <c r="O33" i="3"/>
  <c r="P33" i="3"/>
  <c r="T33" i="3"/>
  <c r="AT32" i="3" s="1"/>
  <c r="V33" i="3"/>
  <c r="Z33" i="3"/>
  <c r="AA33" i="3"/>
  <c r="AB33" i="3"/>
  <c r="AC33" i="3"/>
  <c r="AD33" i="3"/>
  <c r="AH33" i="3"/>
  <c r="AG33" i="3" s="1"/>
  <c r="AI33" i="3"/>
  <c r="AJ33" i="3"/>
  <c r="AK33" i="3" s="1"/>
  <c r="D4" i="2"/>
  <c r="K4" i="2"/>
  <c r="R4" i="2"/>
  <c r="Y4" i="2"/>
  <c r="L6" i="2"/>
  <c r="N6" i="2"/>
  <c r="G13" i="2" s="1"/>
  <c r="P6" i="2"/>
  <c r="S6" i="2"/>
  <c r="U6" i="2"/>
  <c r="G20" i="2" s="1"/>
  <c r="W6" i="2"/>
  <c r="Z6" i="2"/>
  <c r="AB6" i="2"/>
  <c r="AD6" i="2"/>
  <c r="L7" i="2"/>
  <c r="N7" i="2"/>
  <c r="G14" i="2" s="1"/>
  <c r="P7" i="2"/>
  <c r="S7" i="2"/>
  <c r="U7" i="2"/>
  <c r="G21" i="2" s="1"/>
  <c r="W7" i="2"/>
  <c r="Z7" i="2"/>
  <c r="AB7" i="2"/>
  <c r="G28" i="2" s="1"/>
  <c r="AD7" i="2"/>
  <c r="AF7" i="2"/>
  <c r="L8" i="2"/>
  <c r="N8" i="2"/>
  <c r="P8" i="2"/>
  <c r="S8" i="2"/>
  <c r="U8" i="2"/>
  <c r="W8" i="2"/>
  <c r="Z8" i="2"/>
  <c r="AB8" i="2"/>
  <c r="G29" i="2" s="1"/>
  <c r="AD8" i="2"/>
  <c r="L9" i="2"/>
  <c r="N9" i="2"/>
  <c r="G16" i="2" s="1"/>
  <c r="P9" i="2"/>
  <c r="S9" i="2"/>
  <c r="U9" i="2"/>
  <c r="G23" i="2" s="1"/>
  <c r="W9" i="2"/>
  <c r="Z9" i="2"/>
  <c r="AB9" i="2"/>
  <c r="AD9" i="2"/>
  <c r="L10" i="2"/>
  <c r="N10" i="2"/>
  <c r="G17" i="2" s="1"/>
  <c r="P10" i="2"/>
  <c r="S10" i="2"/>
  <c r="U10" i="2"/>
  <c r="W10" i="2"/>
  <c r="Z10" i="2"/>
  <c r="AB10" i="2"/>
  <c r="AD10" i="2"/>
  <c r="AF10" i="2"/>
  <c r="F13" i="2"/>
  <c r="H13" i="2"/>
  <c r="S13" i="2"/>
  <c r="U13" i="2"/>
  <c r="N20" i="2" s="1"/>
  <c r="W13" i="2"/>
  <c r="Z13" i="2"/>
  <c r="AB13" i="2"/>
  <c r="AD13" i="2"/>
  <c r="F14" i="2"/>
  <c r="H14" i="2"/>
  <c r="S14" i="2"/>
  <c r="U14" i="2"/>
  <c r="N21" i="2" s="1"/>
  <c r="W14" i="2"/>
  <c r="Z14" i="2"/>
  <c r="AB14" i="2"/>
  <c r="N28" i="2" s="1"/>
  <c r="AD14" i="2"/>
  <c r="F15" i="2"/>
  <c r="G15" i="2"/>
  <c r="H15" i="2"/>
  <c r="S15" i="2"/>
  <c r="U15" i="2"/>
  <c r="N22" i="2" s="1"/>
  <c r="W15" i="2"/>
  <c r="Z15" i="2"/>
  <c r="AB15" i="2"/>
  <c r="AD15" i="2"/>
  <c r="F16" i="2"/>
  <c r="H16" i="2"/>
  <c r="S16" i="2"/>
  <c r="U16" i="2"/>
  <c r="N23" i="2" s="1"/>
  <c r="W16" i="2"/>
  <c r="Z16" i="2"/>
  <c r="AB16" i="2"/>
  <c r="N30" i="2" s="1"/>
  <c r="AD16" i="2"/>
  <c r="F17" i="2"/>
  <c r="H17" i="2"/>
  <c r="S17" i="2"/>
  <c r="U17" i="2"/>
  <c r="W17" i="2"/>
  <c r="Z17" i="2"/>
  <c r="AB17" i="2"/>
  <c r="AD17" i="2"/>
  <c r="F20" i="2"/>
  <c r="H20" i="2"/>
  <c r="M20" i="2"/>
  <c r="O20" i="2"/>
  <c r="Z20" i="2"/>
  <c r="AB20" i="2"/>
  <c r="AD20" i="2"/>
  <c r="F21" i="2"/>
  <c r="H21" i="2"/>
  <c r="M21" i="2"/>
  <c r="O21" i="2"/>
  <c r="Z21" i="2"/>
  <c r="AB21" i="2"/>
  <c r="U28" i="2" s="1"/>
  <c r="AD21" i="2"/>
  <c r="F22" i="2"/>
  <c r="G22" i="2"/>
  <c r="H22" i="2"/>
  <c r="M22" i="2"/>
  <c r="L22" i="2" s="1"/>
  <c r="O22" i="2"/>
  <c r="Z22" i="2"/>
  <c r="AB22" i="2"/>
  <c r="U29" i="2" s="1"/>
  <c r="AD22" i="2"/>
  <c r="F23" i="2"/>
  <c r="H23" i="2"/>
  <c r="M23" i="2"/>
  <c r="L23" i="2" s="1"/>
  <c r="O23" i="2"/>
  <c r="Z23" i="2"/>
  <c r="AB23" i="2"/>
  <c r="U30" i="2" s="1"/>
  <c r="AD23" i="2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F27" i="2"/>
  <c r="E27" i="2" s="1"/>
  <c r="G27" i="2"/>
  <c r="H27" i="2"/>
  <c r="M27" i="2"/>
  <c r="N27" i="2"/>
  <c r="O27" i="2"/>
  <c r="T27" i="2"/>
  <c r="U27" i="2"/>
  <c r="V27" i="2"/>
  <c r="F28" i="2"/>
  <c r="H28" i="2"/>
  <c r="M28" i="2"/>
  <c r="O28" i="2"/>
  <c r="T28" i="2"/>
  <c r="V28" i="2"/>
  <c r="F29" i="2"/>
  <c r="H29" i="2"/>
  <c r="M29" i="2"/>
  <c r="L29" i="2" s="1"/>
  <c r="N29" i="2"/>
  <c r="O29" i="2"/>
  <c r="T29" i="2"/>
  <c r="V29" i="2"/>
  <c r="F30" i="2"/>
  <c r="G30" i="2"/>
  <c r="H30" i="2"/>
  <c r="M30" i="2"/>
  <c r="O30" i="2"/>
  <c r="T30" i="2"/>
  <c r="V30" i="2"/>
  <c r="F31" i="2"/>
  <c r="E31" i="2" s="1"/>
  <c r="G31" i="2"/>
  <c r="H31" i="2"/>
  <c r="L31" i="2"/>
  <c r="M31" i="2"/>
  <c r="N31" i="2"/>
  <c r="O31" i="2"/>
  <c r="P31" i="2"/>
  <c r="T31" i="2"/>
  <c r="V31" i="2"/>
  <c r="S31" i="2" l="1"/>
  <c r="L30" i="2"/>
  <c r="E20" i="2"/>
  <c r="E30" i="2"/>
  <c r="E29" i="2"/>
  <c r="E17" i="2"/>
  <c r="I23" i="2"/>
  <c r="R8" i="2"/>
  <c r="I30" i="2"/>
  <c r="E23" i="2"/>
  <c r="E21" i="2"/>
  <c r="L21" i="2"/>
  <c r="R15" i="2"/>
  <c r="X15" i="2"/>
  <c r="R12" i="2" s="1"/>
  <c r="P21" i="2"/>
  <c r="L20" i="2"/>
  <c r="S30" i="2"/>
  <c r="S29" i="2"/>
  <c r="Y22" i="2"/>
  <c r="S28" i="2"/>
  <c r="S27" i="2"/>
  <c r="R29" i="2" s="1"/>
  <c r="AE22" i="2"/>
  <c r="AF14" i="2"/>
  <c r="E14" i="2"/>
  <c r="AF17" i="2"/>
  <c r="E16" i="2"/>
  <c r="E15" i="2"/>
  <c r="K8" i="2"/>
  <c r="L28" i="2"/>
  <c r="L27" i="2"/>
  <c r="AE15" i="2"/>
  <c r="P28" i="2"/>
  <c r="Y15" i="2"/>
  <c r="AF21" i="2"/>
  <c r="E22" i="2"/>
  <c r="AF24" i="2"/>
  <c r="X8" i="2"/>
  <c r="AF11" i="2"/>
  <c r="AF28" i="2"/>
  <c r="I27" i="2"/>
  <c r="I29" i="2"/>
  <c r="E28" i="2"/>
  <c r="D29" i="2" s="1"/>
  <c r="AE8" i="2"/>
  <c r="Y8" i="2"/>
  <c r="E13" i="2"/>
  <c r="Q8" i="2"/>
  <c r="D17" i="3"/>
  <c r="D12" i="3"/>
  <c r="K27" i="3"/>
  <c r="K25" i="3" s="1"/>
  <c r="AV5" i="3"/>
  <c r="K5" i="3"/>
  <c r="D32" i="3"/>
  <c r="AM25" i="3"/>
  <c r="Y15" i="3"/>
  <c r="AW5" i="3"/>
  <c r="AV9" i="3" s="1"/>
  <c r="Y27" i="3"/>
  <c r="AM20" i="3"/>
  <c r="R22" i="3"/>
  <c r="AF10" i="3"/>
  <c r="Y32" i="3"/>
  <c r="Y30" i="3" s="1"/>
  <c r="K32" i="3"/>
  <c r="D27" i="3"/>
  <c r="AF20" i="3"/>
  <c r="D22" i="3"/>
  <c r="AM10" i="3"/>
  <c r="Y5" i="3"/>
  <c r="W33" i="3"/>
  <c r="S33" i="3"/>
  <c r="R32" i="3" s="1"/>
  <c r="R30" i="3" s="1"/>
  <c r="AD32" i="3"/>
  <c r="AD31" i="3"/>
  <c r="AE32" i="3" s="1"/>
  <c r="W28" i="3"/>
  <c r="S28" i="3"/>
  <c r="R27" i="3" s="1"/>
  <c r="P27" i="3"/>
  <c r="AD26" i="3"/>
  <c r="I23" i="3"/>
  <c r="J22" i="3" s="1"/>
  <c r="P22" i="3"/>
  <c r="P21" i="3"/>
  <c r="Q22" i="3" s="1"/>
  <c r="L21" i="3"/>
  <c r="K22" i="3" s="1"/>
  <c r="K20" i="3" s="1"/>
  <c r="I18" i="3"/>
  <c r="P16" i="3"/>
  <c r="L16" i="3"/>
  <c r="K17" i="3" s="1"/>
  <c r="AT33" i="3"/>
  <c r="AT34" i="3" s="1"/>
  <c r="W31" i="3"/>
  <c r="X32" i="3" s="1"/>
  <c r="W27" i="3"/>
  <c r="W26" i="3"/>
  <c r="W22" i="3"/>
  <c r="X22" i="3" s="1"/>
  <c r="AT18" i="3"/>
  <c r="AT19" i="3" s="1"/>
  <c r="I17" i="3"/>
  <c r="I16" i="3"/>
  <c r="I12" i="3"/>
  <c r="J12" i="3" s="1"/>
  <c r="AW10" i="3" s="1"/>
  <c r="AV14" i="3" s="1"/>
  <c r="I33" i="3"/>
  <c r="J32" i="3" s="1"/>
  <c r="AW30" i="3" s="1"/>
  <c r="AV34" i="3" s="1"/>
  <c r="P32" i="3"/>
  <c r="P31" i="3"/>
  <c r="Q32" i="3" s="1"/>
  <c r="I28" i="3"/>
  <c r="J27" i="3" s="1"/>
  <c r="AD27" i="3"/>
  <c r="P26" i="3"/>
  <c r="Q27" i="3" s="1"/>
  <c r="P17" i="3"/>
  <c r="I13" i="3"/>
  <c r="K29" i="2"/>
  <c r="K22" i="2"/>
  <c r="I31" i="2"/>
  <c r="P29" i="2"/>
  <c r="I28" i="2"/>
  <c r="I21" i="2"/>
  <c r="P20" i="2"/>
  <c r="AF31" i="2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AH26" i="2" l="1"/>
  <c r="AI5" i="2"/>
  <c r="AH11" i="2" s="1"/>
  <c r="AH5" i="2"/>
  <c r="R5" i="2"/>
  <c r="D22" i="2"/>
  <c r="AH19" i="2" s="1"/>
  <c r="Y19" i="2"/>
  <c r="AF18" i="2"/>
  <c r="D15" i="2"/>
  <c r="AH12" i="2" s="1"/>
  <c r="Y12" i="2"/>
  <c r="K5" i="2"/>
  <c r="AF25" i="2"/>
  <c r="J29" i="2"/>
  <c r="AF32" i="2"/>
  <c r="Y5" i="2"/>
  <c r="AW20" i="3"/>
  <c r="AV24" i="3" s="1"/>
  <c r="AE27" i="3"/>
  <c r="Y25" i="3" s="1"/>
  <c r="AV25" i="3"/>
  <c r="D25" i="3"/>
  <c r="AV10" i="3"/>
  <c r="D10" i="3"/>
  <c r="AV30" i="3"/>
  <c r="D30" i="3"/>
  <c r="J17" i="3"/>
  <c r="AW15" i="3" s="1"/>
  <c r="AV19" i="3" s="1"/>
  <c r="X27" i="3"/>
  <c r="AW25" i="3" s="1"/>
  <c r="AV29" i="3" s="1"/>
  <c r="K15" i="3"/>
  <c r="R20" i="3"/>
  <c r="D15" i="3"/>
  <c r="AV15" i="3"/>
  <c r="Q17" i="3"/>
  <c r="D20" i="3"/>
  <c r="AV20" i="3"/>
  <c r="K30" i="3"/>
  <c r="AU5" i="3"/>
  <c r="AT5" i="3"/>
  <c r="X29" i="2"/>
  <c r="R26" i="2" s="1"/>
  <c r="J22" i="2"/>
  <c r="Q22" i="2"/>
  <c r="Q29" i="2"/>
  <c r="J15" i="2"/>
  <c r="AI12" i="2" s="1"/>
  <c r="AG5" i="2"/>
  <c r="AF5" i="2"/>
  <c r="AI26" i="2" l="1"/>
  <c r="AH32" i="2" s="1"/>
  <c r="AH18" i="2"/>
  <c r="AI19" i="2"/>
  <c r="AH25" i="2" s="1"/>
  <c r="D26" i="2"/>
  <c r="D19" i="2"/>
  <c r="D12" i="2"/>
  <c r="AT20" i="3"/>
  <c r="AU20" i="3"/>
  <c r="AT15" i="3"/>
  <c r="AU15" i="3"/>
  <c r="AU10" i="3"/>
  <c r="AT10" i="3"/>
  <c r="AU30" i="3"/>
  <c r="AT30" i="3"/>
  <c r="AU25" i="3"/>
  <c r="R25" i="3"/>
  <c r="AT25" i="3" s="1"/>
  <c r="AF19" i="2"/>
  <c r="AG19" i="2"/>
  <c r="K26" i="2"/>
  <c r="AG26" i="2" s="1"/>
  <c r="K19" i="2"/>
  <c r="AF12" i="2"/>
  <c r="AG12" i="2"/>
  <c r="AF26" i="2" l="1"/>
</calcChain>
</file>

<file path=xl/sharedStrings.xml><?xml version="1.0" encoding="utf-8"?>
<sst xmlns="http://schemas.openxmlformats.org/spreadsheetml/2006/main" count="45" uniqueCount="27">
  <si>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</si>
  <si>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</si>
  <si>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</si>
  <si>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</si>
  <si>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</si>
  <si>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</si>
  <si>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平成○○年度九州大学○季バレーボール○子リーグ○○大会</t>
    <rPh sb="19" eb="20">
      <t>ジョシ</t>
    </rPh>
    <phoneticPr fontId="5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</si>
  <si>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</si>
  <si>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 xml:space="preserve">  勝  敗</t>
    <rPh sb="2" eb="3">
      <t>ショウ</t>
    </rPh>
    <rPh sb="5" eb="6">
      <t>ハイ</t>
    </rPh>
    <phoneticPr fontId="5"/>
  </si>
  <si>
    <t>大学</t>
    <rPh sb="0" eb="2">
      <t>カゴシマダイガク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</si>
  <si>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</si>
  <si>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</si>
  <si>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</si>
  <si>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</si>
  <si>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</si>
  <si>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</si>
  <si>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２部リーグ戦成績</t>
    <rPh sb="1" eb="2">
      <t>ブ</t>
    </rPh>
    <rPh sb="5" eb="6">
      <t>セン</t>
    </rPh>
    <rPh sb="6" eb="8">
      <t>セイセキ</t>
    </rPh>
    <phoneticPr fontId="5"/>
  </si>
  <si>
    <t>部リーグ</t>
    <rPh sb="0" eb="1">
      <t>ブ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</si>
  <si>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</si>
  <si>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</si>
  <si>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鹿屋体育大学</t>
    <rPh sb="0" eb="2">
      <t>カノヤ</t>
    </rPh>
    <rPh sb="2" eb="4">
      <t>タイイク</t>
    </rPh>
    <rPh sb="4" eb="6">
      <t>ダイガク</t>
    </rPh>
    <phoneticPr fontId="5"/>
  </si>
  <si>
    <t>福岡大学</t>
    <rPh sb="0" eb="2">
      <t>フクオカ</t>
    </rPh>
    <rPh sb="2" eb="4">
      <t>ダイガク</t>
    </rPh>
    <phoneticPr fontId="5"/>
  </si>
  <si>
    <t>令和元年度九州大学秋季バレーボール女子一部リーグ　Bパート</t>
    <rPh sb="0" eb="2">
      <t>レイワ</t>
    </rPh>
    <rPh sb="2" eb="3">
      <t>ガン</t>
    </rPh>
    <rPh sb="9" eb="10">
      <t>アキ</t>
    </rPh>
    <rPh sb="17" eb="18">
      <t>オンナ</t>
    </rPh>
    <rPh sb="18" eb="19">
      <t>ジョシ</t>
    </rPh>
    <rPh sb="19" eb="21">
      <t>イチブ</t>
    </rPh>
    <phoneticPr fontId="5"/>
  </si>
  <si>
    <t>西南女学院大学</t>
    <rPh sb="0" eb="7">
      <t>セイナンジョガクインダイガク</t>
    </rPh>
    <phoneticPr fontId="5"/>
  </si>
  <si>
    <t>熊本学園大学</t>
    <rPh sb="0" eb="6">
      <t>クマモトガクエンダイガク</t>
    </rPh>
    <phoneticPr fontId="5"/>
  </si>
  <si>
    <t>長崎純心大学</t>
    <rPh sb="0" eb="6">
      <t>ナガサキジュンシンダイガク</t>
    </rPh>
    <phoneticPr fontId="5"/>
  </si>
  <si>
    <t>志學館大学</t>
    <rPh sb="0" eb="5">
      <t>シガクカンダイガク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</si>
</sst>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tabSelected="1" zoomScale="125" workbookViewId="0">
      <selection activeCell="AC25" sqref="AC25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.25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/>
      <c r="D4" s="66" t="str">
        <f>C5</f>
        <v>西南女学院大学</v>
      </c>
      <c r="E4" s="67"/>
      <c r="F4" s="67"/>
      <c r="G4" s="67"/>
      <c r="H4" s="67"/>
      <c r="I4" s="67"/>
      <c r="J4" s="68"/>
      <c r="K4" s="66" t="str">
        <f>C12</f>
        <v>熊本学園大学</v>
      </c>
      <c r="L4" s="67"/>
      <c r="M4" s="67"/>
      <c r="N4" s="67"/>
      <c r="O4" s="67"/>
      <c r="P4" s="67"/>
      <c r="Q4" s="68"/>
      <c r="R4" s="66" t="str">
        <f>C19</f>
        <v>長崎純心大学</v>
      </c>
      <c r="S4" s="67"/>
      <c r="T4" s="67"/>
      <c r="U4" s="67"/>
      <c r="V4" s="67"/>
      <c r="W4" s="67"/>
      <c r="X4" s="68"/>
      <c r="Y4" s="66" t="str">
        <f>C26</f>
        <v>志學館大学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23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○</v>
      </c>
      <c r="L5" s="6"/>
      <c r="M5" s="6"/>
      <c r="N5" s="6"/>
      <c r="O5" s="6"/>
      <c r="P5" s="6"/>
      <c r="Q5" s="5"/>
      <c r="R5" s="7" t="str">
        <f>IF(OR(R8&gt;=3,X8&gt;=3),IF(R8&gt;X8,"○","●"),"-")</f>
        <v>○</v>
      </c>
      <c r="S5" s="6"/>
      <c r="T5" s="6"/>
      <c r="U5" s="6"/>
      <c r="V5" s="6"/>
      <c r="W5" s="6"/>
      <c r="X5" s="5"/>
      <c r="Y5" s="7" t="str">
        <f>IF(OR(Y8&gt;=3,AE8&gt;=3),IF(Y8&gt;AE8,"○","●"),"-")</f>
        <v>○</v>
      </c>
      <c r="Z5" s="6"/>
      <c r="AA5" s="6"/>
      <c r="AB5" s="6"/>
      <c r="AC5" s="6"/>
      <c r="AD5" s="6"/>
      <c r="AE5" s="5"/>
      <c r="AF5" s="53">
        <f>COUNTIF(D5:AE5,"○")</f>
        <v>3</v>
      </c>
      <c r="AG5" s="53">
        <f>COUNTIF(D5:AE5,"●")</f>
        <v>0</v>
      </c>
      <c r="AH5" s="53">
        <f>K8+R8+Y8</f>
        <v>9</v>
      </c>
      <c r="AI5" s="53">
        <f>Q8+X8+AE8</f>
        <v>3</v>
      </c>
      <c r="AJ5" s="57">
        <v>1</v>
      </c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1</v>
      </c>
      <c r="M6" s="17">
        <v>25</v>
      </c>
      <c r="N6" s="6" t="str">
        <f>IF(M6="","","－")</f>
        <v>－</v>
      </c>
      <c r="O6" s="17">
        <v>19</v>
      </c>
      <c r="P6" s="6">
        <f>IF(M6&lt;O6,1,0)</f>
        <v>0</v>
      </c>
      <c r="Q6" s="5"/>
      <c r="R6" s="13"/>
      <c r="S6" s="6">
        <f>IF(T6&gt;V6,1,0)</f>
        <v>0</v>
      </c>
      <c r="T6" s="17">
        <v>27</v>
      </c>
      <c r="U6" s="6" t="str">
        <f>IF(T6="","","－")</f>
        <v>－</v>
      </c>
      <c r="V6" s="17">
        <v>29</v>
      </c>
      <c r="W6" s="6">
        <f>IF(T6&lt;V6,1,0)</f>
        <v>1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20</v>
      </c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1</v>
      </c>
      <c r="M7" s="17">
        <v>25</v>
      </c>
      <c r="N7" s="6" t="str">
        <f>IF(M7="","","－")</f>
        <v>－</v>
      </c>
      <c r="O7" s="17">
        <v>22</v>
      </c>
      <c r="P7" s="6">
        <f>IF(M7&lt;O7,1,0)</f>
        <v>0</v>
      </c>
      <c r="Q7" s="12"/>
      <c r="S7" s="6">
        <f>IF(T7&gt;V7,1,0)</f>
        <v>1</v>
      </c>
      <c r="T7" s="17">
        <v>25</v>
      </c>
      <c r="U7" s="6" t="str">
        <f>IF(T7="","","－")</f>
        <v>－</v>
      </c>
      <c r="V7" s="17">
        <v>18</v>
      </c>
      <c r="W7" s="6">
        <f>IF(T7&lt;V7,1,0)</f>
        <v>0</v>
      </c>
      <c r="X7" s="12"/>
      <c r="Z7" s="6">
        <f>IF(AA7&gt;AC7,1,0)</f>
        <v>0</v>
      </c>
      <c r="AA7" s="17">
        <v>24</v>
      </c>
      <c r="AB7" s="6" t="str">
        <f>IF(AA7="","","－")</f>
        <v>－</v>
      </c>
      <c r="AC7" s="17">
        <v>26</v>
      </c>
      <c r="AD7" s="6">
        <f>IF(AA7&lt;AC7,1,0)</f>
        <v>1</v>
      </c>
      <c r="AE7" s="12"/>
      <c r="AF7" s="60">
        <f>SUM(M6:M10,T6:T10,F6:F10,AA6:AA10)</f>
        <v>286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3</v>
      </c>
      <c r="L8" s="6">
        <f>IF(M8&gt;O8,1,0)</f>
        <v>1</v>
      </c>
      <c r="M8" s="17">
        <v>25</v>
      </c>
      <c r="N8" s="6" t="str">
        <f>IF(M8="","","－")</f>
        <v>－</v>
      </c>
      <c r="O8" s="17">
        <v>19</v>
      </c>
      <c r="P8" s="6">
        <f>IF(M8&lt;O8,1,0)</f>
        <v>0</v>
      </c>
      <c r="Q8" s="5">
        <f>P6+P7+P8+P9+P10</f>
        <v>0</v>
      </c>
      <c r="R8" s="7">
        <f>S6+S7+S8+S9+S10</f>
        <v>3</v>
      </c>
      <c r="S8" s="6">
        <f>IF(T8&gt;V8,1,0)</f>
        <v>1</v>
      </c>
      <c r="T8" s="17">
        <v>25</v>
      </c>
      <c r="U8" s="6" t="str">
        <f>IF(T8="","","－")</f>
        <v>－</v>
      </c>
      <c r="V8" s="17">
        <v>14</v>
      </c>
      <c r="W8" s="6">
        <f>IF(T8&lt;V8,1,0)</f>
        <v>0</v>
      </c>
      <c r="X8" s="5">
        <f>W6+W7+W8+W9+W10</f>
        <v>2</v>
      </c>
      <c r="Y8" s="7">
        <f>Z6+Z7+Z8+Z9+Z10</f>
        <v>3</v>
      </c>
      <c r="Z8" s="6">
        <f>IF(AA8&gt;AC8,1,0)</f>
        <v>1</v>
      </c>
      <c r="AA8" s="17">
        <v>25</v>
      </c>
      <c r="AB8" s="6" t="str">
        <f>IF(AA8="","","－")</f>
        <v>－</v>
      </c>
      <c r="AC8" s="17">
        <v>14</v>
      </c>
      <c r="AD8" s="6">
        <f>IF(AA8&lt;AC8,1,0)</f>
        <v>0</v>
      </c>
      <c r="AE8" s="5">
        <f>AD6+AD7+AD8+AD9+AD10</f>
        <v>1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>
        <v>19</v>
      </c>
      <c r="U9" s="6" t="str">
        <f>IF(T9="","","－")</f>
        <v>－</v>
      </c>
      <c r="V9" s="17">
        <v>25</v>
      </c>
      <c r="W9" s="6">
        <f>IF(T9&lt;V9,1,0)</f>
        <v>1</v>
      </c>
      <c r="X9" s="5"/>
      <c r="Y9" s="7"/>
      <c r="Z9" s="6">
        <f>IF(AA9&gt;AC9,1,0)</f>
        <v>1</v>
      </c>
      <c r="AA9" s="17">
        <v>25</v>
      </c>
      <c r="AB9" s="6" t="str">
        <f>IF(AA9="","","－")</f>
        <v>－</v>
      </c>
      <c r="AC9" s="17">
        <v>18</v>
      </c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1</v>
      </c>
      <c r="T10" s="17">
        <v>16</v>
      </c>
      <c r="U10" s="6" t="str">
        <f>IF(T10="","","－")</f>
        <v>－</v>
      </c>
      <c r="V10" s="17">
        <v>14</v>
      </c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238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>
        <f>IF(AF10&gt;0,AF7/AF10,"-")</f>
        <v>1.2016806722689075</v>
      </c>
      <c r="AG11" s="62"/>
      <c r="AH11" s="63">
        <f>IF(AI5&gt;0,AH5/AI5,"-")</f>
        <v>3</v>
      </c>
      <c r="AI11" s="61"/>
      <c r="AJ11" s="59"/>
    </row>
    <row r="12" spans="2:37" ht="12.75" customHeight="1" x14ac:dyDescent="0.4">
      <c r="B12" s="47">
        <v>2</v>
      </c>
      <c r="C12" s="50" t="s">
        <v>24</v>
      </c>
      <c r="D12" s="6" t="str">
        <f>IF(OR(D15&gt;=3,J15&gt;=3),IF(D15&gt;J15,"○","●"),"-")</f>
        <v>●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○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○</v>
      </c>
      <c r="Z12" s="6"/>
      <c r="AA12" s="6"/>
      <c r="AB12" s="6"/>
      <c r="AC12" s="6"/>
      <c r="AD12" s="6"/>
      <c r="AE12" s="5"/>
      <c r="AF12" s="53">
        <f>COUNTIF(D12:AE12,"○")</f>
        <v>2</v>
      </c>
      <c r="AG12" s="53">
        <f>COUNTIF(D12:AE12,"●")</f>
        <v>1</v>
      </c>
      <c r="AH12" s="53">
        <f>D15+R15+Y15</f>
        <v>6</v>
      </c>
      <c r="AI12" s="53">
        <f>J15+X15+AE15</f>
        <v>5</v>
      </c>
      <c r="AJ12" s="57">
        <v>2</v>
      </c>
    </row>
    <row r="13" spans="2:37" ht="12.75" customHeight="1" x14ac:dyDescent="0.4">
      <c r="B13" s="48"/>
      <c r="C13" s="51"/>
      <c r="D13" s="13"/>
      <c r="E13" s="6">
        <f>IF(F13&gt;H13,1,0)</f>
        <v>0</v>
      </c>
      <c r="F13" s="6">
        <f>IF(O6="","",O6)</f>
        <v>19</v>
      </c>
      <c r="G13" s="6" t="str">
        <f>IF(N6="","",N6)</f>
        <v>－</v>
      </c>
      <c r="H13" s="6">
        <f>IF(M6="","",M6)</f>
        <v>25</v>
      </c>
      <c r="I13" s="6">
        <f>IF(F13&lt;H13,1,0)</f>
        <v>1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1</v>
      </c>
      <c r="T13" s="17">
        <v>25</v>
      </c>
      <c r="U13" s="6" t="str">
        <f>IF(T13="","","－")</f>
        <v>－</v>
      </c>
      <c r="V13" s="17">
        <v>17</v>
      </c>
      <c r="W13" s="6">
        <f>IF(T13&lt;V13,1,0)</f>
        <v>0</v>
      </c>
      <c r="X13" s="5"/>
      <c r="Y13" s="13"/>
      <c r="Z13" s="6">
        <f>IF(AA13&gt;AC13,1,0)</f>
        <v>1</v>
      </c>
      <c r="AA13" s="17">
        <v>25</v>
      </c>
      <c r="AB13" s="6" t="str">
        <f>IF(AA13="","","－")</f>
        <v>－</v>
      </c>
      <c r="AC13" s="17">
        <v>18</v>
      </c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>
        <f>IF(O7="","",O7)</f>
        <v>22</v>
      </c>
      <c r="G14" s="6" t="str">
        <f>IF(N7="","",N7)</f>
        <v>－</v>
      </c>
      <c r="H14" s="6">
        <f>IF(M7="","",M7)</f>
        <v>25</v>
      </c>
      <c r="I14" s="6">
        <f>IF(F14&lt;H14,1,0)</f>
        <v>1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>
        <v>23</v>
      </c>
      <c r="U14" s="6" t="str">
        <f>IF(T14="","","－")</f>
        <v>－</v>
      </c>
      <c r="V14" s="17">
        <v>25</v>
      </c>
      <c r="W14" s="6">
        <f>IF(T14&lt;V14,1,0)</f>
        <v>1</v>
      </c>
      <c r="X14" s="12"/>
      <c r="Z14" s="6">
        <f>IF(AA14&gt;AC14,1,0)</f>
        <v>0</v>
      </c>
      <c r="AA14" s="17">
        <v>23</v>
      </c>
      <c r="AB14" s="6" t="str">
        <f>IF(AA14="","","－")</f>
        <v>－</v>
      </c>
      <c r="AC14" s="17">
        <v>25</v>
      </c>
      <c r="AD14" s="6">
        <f>IF(AA14&lt;AC14,1,0)</f>
        <v>1</v>
      </c>
      <c r="AE14" s="12"/>
      <c r="AF14" s="60">
        <f>SUM(M13:M17,T13:T17,F13:F17,AA13:AA17)</f>
        <v>256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0</v>
      </c>
      <c r="E15" s="6">
        <f>IF(F15&gt;H15,1,0)</f>
        <v>0</v>
      </c>
      <c r="F15" s="6">
        <f>IF(O8="","",O8)</f>
        <v>19</v>
      </c>
      <c r="G15" s="6" t="str">
        <f>IF(N8="","",N8)</f>
        <v>－</v>
      </c>
      <c r="H15" s="6">
        <f>IF(M8="","",M8)</f>
        <v>25</v>
      </c>
      <c r="I15" s="6">
        <f>IF(F15&lt;H15,1,0)</f>
        <v>1</v>
      </c>
      <c r="J15" s="5">
        <f>I13+I14+I15+I16+I17</f>
        <v>3</v>
      </c>
      <c r="K15" s="7"/>
      <c r="L15" s="6"/>
      <c r="M15" s="6"/>
      <c r="N15" s="6"/>
      <c r="O15" s="6"/>
      <c r="P15" s="6"/>
      <c r="Q15" s="5"/>
      <c r="R15" s="7">
        <f>S13+S14+S15+S16+S17</f>
        <v>3</v>
      </c>
      <c r="S15" s="6">
        <f>IF(T15&gt;V15,1,0)</f>
        <v>1</v>
      </c>
      <c r="T15" s="17">
        <v>25</v>
      </c>
      <c r="U15" s="6" t="str">
        <f>IF(T15="","","－")</f>
        <v>－</v>
      </c>
      <c r="V15" s="17">
        <v>23</v>
      </c>
      <c r="W15" s="6">
        <f>IF(T15&lt;V15,1,0)</f>
        <v>0</v>
      </c>
      <c r="X15" s="5">
        <f>W13+W14+W15+W16+W17</f>
        <v>1</v>
      </c>
      <c r="Y15" s="7">
        <f>Z13+Z14+Z15+Z16+Z17</f>
        <v>3</v>
      </c>
      <c r="Z15" s="6">
        <f>IF(AA15&gt;AC15,1,0)</f>
        <v>1</v>
      </c>
      <c r="AA15" s="17">
        <v>25</v>
      </c>
      <c r="AB15" s="6" t="str">
        <f>IF(AA15="","","－")</f>
        <v>－</v>
      </c>
      <c r="AC15" s="17">
        <v>18</v>
      </c>
      <c r="AD15" s="6">
        <f>IF(AA15&lt;AC15,1,0)</f>
        <v>0</v>
      </c>
      <c r="AE15" s="5">
        <f>AD13+AD14+AD15+AD16+AD17</f>
        <v>1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1</v>
      </c>
      <c r="T16" s="17">
        <v>25</v>
      </c>
      <c r="U16" s="6" t="str">
        <f>IF(T16="","","－")</f>
        <v>－</v>
      </c>
      <c r="V16" s="17">
        <v>23</v>
      </c>
      <c r="W16" s="6">
        <f>IF(T16&lt;V16,1,0)</f>
        <v>0</v>
      </c>
      <c r="X16" s="5"/>
      <c r="Y16" s="7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16</v>
      </c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240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>
        <f>IF(AF17&gt;0,AF14/AF17,"-")</f>
        <v>1.0666666666666667</v>
      </c>
      <c r="AG18" s="62"/>
      <c r="AH18" s="63">
        <f>IF(AI12&gt;0,AH12/AI12,"-")</f>
        <v>1.2</v>
      </c>
      <c r="AI18" s="61"/>
      <c r="AJ18" s="59"/>
    </row>
    <row r="19" spans="2:36" ht="12.75" customHeight="1" x14ac:dyDescent="0.4">
      <c r="B19" s="47">
        <v>3</v>
      </c>
      <c r="C19" s="50" t="s">
        <v>25</v>
      </c>
      <c r="D19" s="6" t="str">
        <f>IF(OR(D22&gt;=3,J22&gt;=3),IF(D22&gt;J22,"○","●"),"-")</f>
        <v>●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●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○</v>
      </c>
      <c r="Z19" s="6"/>
      <c r="AA19" s="6"/>
      <c r="AB19" s="6"/>
      <c r="AC19" s="6"/>
      <c r="AD19" s="6"/>
      <c r="AE19" s="5"/>
      <c r="AF19" s="53">
        <f>COUNTIF(D19:AE19,"○")</f>
        <v>1</v>
      </c>
      <c r="AG19" s="53">
        <f>COUNTIF(D19:AE19,"●")</f>
        <v>2</v>
      </c>
      <c r="AH19" s="53">
        <f>D22+K22+Y22</f>
        <v>6</v>
      </c>
      <c r="AI19" s="53">
        <f>J22+Q22+AE22</f>
        <v>8</v>
      </c>
      <c r="AJ19" s="57">
        <v>3</v>
      </c>
    </row>
    <row r="20" spans="2:36" ht="12.75" customHeight="1" x14ac:dyDescent="0.4">
      <c r="B20" s="64"/>
      <c r="C20" s="51"/>
      <c r="D20" s="13"/>
      <c r="E20" s="6">
        <f>IF(F20&gt;H20,1,0)</f>
        <v>1</v>
      </c>
      <c r="F20" s="6">
        <f>IF(V6="","",V6)</f>
        <v>29</v>
      </c>
      <c r="G20" s="6" t="str">
        <f>IF(U6="","",U6)</f>
        <v>－</v>
      </c>
      <c r="H20" s="6">
        <f>IF(T6="","",T6)</f>
        <v>27</v>
      </c>
      <c r="I20" s="6">
        <f>IF(F20&lt;H20,1,0)</f>
        <v>0</v>
      </c>
      <c r="J20" s="5"/>
      <c r="K20" s="13"/>
      <c r="L20" s="6">
        <f>IF(M20&gt;O20,1,0)</f>
        <v>0</v>
      </c>
      <c r="M20" s="6">
        <f>IF(V13="","",V13)</f>
        <v>17</v>
      </c>
      <c r="N20" s="6" t="str">
        <f>IF(U13="","",U13)</f>
        <v>－</v>
      </c>
      <c r="O20" s="6">
        <f>IF(T13="","",T13)</f>
        <v>25</v>
      </c>
      <c r="P20" s="6">
        <f>IF(M20&lt;O20,1,0)</f>
        <v>1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1</v>
      </c>
      <c r="AA20" s="17">
        <v>25</v>
      </c>
      <c r="AB20" s="6" t="str">
        <f>IF(AA20="","","－")</f>
        <v>－</v>
      </c>
      <c r="AC20" s="17">
        <v>17</v>
      </c>
      <c r="AD20" s="6">
        <f>IF(AA20&lt;AC20,1,0)</f>
        <v>0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>
        <f>IF(V7="","",V7)</f>
        <v>18</v>
      </c>
      <c r="G21" s="6" t="str">
        <f>IF(U7="","",U7)</f>
        <v>－</v>
      </c>
      <c r="H21" s="6">
        <f>IF(T7="","",T7)</f>
        <v>25</v>
      </c>
      <c r="I21" s="6">
        <f>IF(F21&lt;H21,1,0)</f>
        <v>1</v>
      </c>
      <c r="J21" s="12"/>
      <c r="L21" s="6">
        <f>IF(M21&gt;O21,1,0)</f>
        <v>1</v>
      </c>
      <c r="M21" s="6">
        <f>IF(V14="","",V14)</f>
        <v>25</v>
      </c>
      <c r="N21" s="6" t="str">
        <f>IF(U14="","",U14)</f>
        <v>－</v>
      </c>
      <c r="O21" s="6">
        <f>IF(T14="","",T14)</f>
        <v>23</v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1</v>
      </c>
      <c r="AA21" s="17">
        <v>25</v>
      </c>
      <c r="AB21" s="6" t="str">
        <f>IF(AA21="","","－")</f>
        <v>－</v>
      </c>
      <c r="AC21" s="17">
        <v>23</v>
      </c>
      <c r="AD21" s="6">
        <f>IF(AA21&lt;AC21,1,0)</f>
        <v>0</v>
      </c>
      <c r="AE21" s="12"/>
      <c r="AF21" s="60">
        <f>SUM(M20:M24,T20:T24,F20:F24,AA20:AA24)</f>
        <v>295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2</v>
      </c>
      <c r="E22" s="6">
        <f>IF(F22&gt;H22,1,0)</f>
        <v>0</v>
      </c>
      <c r="F22" s="6">
        <f>IF(V8="","",V8)</f>
        <v>14</v>
      </c>
      <c r="G22" s="6" t="str">
        <f>IF(U8="","",U8)</f>
        <v>－</v>
      </c>
      <c r="H22" s="6">
        <f>IF(T8="","",T8)</f>
        <v>25</v>
      </c>
      <c r="I22" s="6">
        <f>IF(F22&lt;H22,1,0)</f>
        <v>1</v>
      </c>
      <c r="J22" s="5">
        <f>I20+I21+I22+I23+I24</f>
        <v>3</v>
      </c>
      <c r="K22" s="6">
        <f>L20+L21+L22+L23+L24</f>
        <v>1</v>
      </c>
      <c r="L22" s="6">
        <f>IF(M22&gt;O22,1,0)</f>
        <v>0</v>
      </c>
      <c r="M22" s="6">
        <f>IF(V15="","",V15)</f>
        <v>23</v>
      </c>
      <c r="N22" s="6" t="str">
        <f>IF(U15="","",U15)</f>
        <v>－</v>
      </c>
      <c r="O22" s="6">
        <f>IF(T15="","",T15)</f>
        <v>25</v>
      </c>
      <c r="P22" s="6">
        <f>IF(M22&lt;O22,1,0)</f>
        <v>1</v>
      </c>
      <c r="Q22" s="5">
        <f>P20+P21+P22+P23+P24</f>
        <v>3</v>
      </c>
      <c r="R22" s="7"/>
      <c r="S22" s="6"/>
      <c r="T22" s="6"/>
      <c r="U22" s="6"/>
      <c r="V22" s="6"/>
      <c r="W22" s="6"/>
      <c r="X22" s="5"/>
      <c r="Y22" s="7">
        <f>Z20+Z21+Z22+Z23+Z24</f>
        <v>3</v>
      </c>
      <c r="Z22" s="6">
        <f>IF(AA22&gt;AC22,1,0)</f>
        <v>0</v>
      </c>
      <c r="AA22" s="17">
        <v>20</v>
      </c>
      <c r="AB22" s="6" t="str">
        <f>IF(AA22="","","－")</f>
        <v>－</v>
      </c>
      <c r="AC22" s="17">
        <v>25</v>
      </c>
      <c r="AD22" s="6">
        <f>IF(AA22&lt;AC22,1,0)</f>
        <v>1</v>
      </c>
      <c r="AE22" s="5">
        <f>AD20+AD21+AD22+AD23+AD24</f>
        <v>2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1</v>
      </c>
      <c r="F23" s="6">
        <f>IF(V9="","",V9)</f>
        <v>25</v>
      </c>
      <c r="G23" s="6" t="str">
        <f>IF(U9="","",U9)</f>
        <v>－</v>
      </c>
      <c r="H23" s="6">
        <f>IF(T9="","",T9)</f>
        <v>19</v>
      </c>
      <c r="I23" s="6">
        <f>IF(F23&lt;H23,1,0)</f>
        <v>0</v>
      </c>
      <c r="J23" s="5"/>
      <c r="K23" s="6"/>
      <c r="L23" s="6">
        <f>IF(M23&gt;O23,1,0)</f>
        <v>0</v>
      </c>
      <c r="M23" s="6">
        <f>IF(V16="","",V16)</f>
        <v>23</v>
      </c>
      <c r="N23" s="6" t="str">
        <f>IF(U16="","",U16)</f>
        <v>－</v>
      </c>
      <c r="O23" s="6">
        <f>IF(T16="","",T16)</f>
        <v>25</v>
      </c>
      <c r="P23" s="6">
        <f>IF(M23&lt;O23,1,0)</f>
        <v>1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>
        <v>22</v>
      </c>
      <c r="AB23" s="6" t="str">
        <f>IF(AA23="","","－")</f>
        <v>－</v>
      </c>
      <c r="AC23" s="17">
        <v>25</v>
      </c>
      <c r="AD23" s="6">
        <f>IF(AA23&lt;AC23,1,0)</f>
        <v>1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>
        <f>IF(V10="","",V10)</f>
        <v>14</v>
      </c>
      <c r="G24" s="6" t="str">
        <f>IF(U10="","",U10)</f>
        <v>－</v>
      </c>
      <c r="H24" s="6">
        <f>IF(T10="","",T10)</f>
        <v>16</v>
      </c>
      <c r="I24" s="6">
        <f>IF(F24&lt;H24,1,0)</f>
        <v>1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1</v>
      </c>
      <c r="AA24" s="17">
        <v>15</v>
      </c>
      <c r="AB24" s="6" t="str">
        <f>IF(AA24="","","－")</f>
        <v>－</v>
      </c>
      <c r="AC24" s="17">
        <v>10</v>
      </c>
      <c r="AD24" s="6">
        <f>IF(AA24&lt;AC24,1,0)</f>
        <v>0</v>
      </c>
      <c r="AE24" s="5"/>
      <c r="AF24" s="60">
        <f>SUM(O20:O24,V20:V24,H20:H24,AC20:AC24)</f>
        <v>310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>
        <f>IF(AF24&gt;0,AF21/AF24,"-")</f>
        <v>0.95161290322580649</v>
      </c>
      <c r="AG25" s="62"/>
      <c r="AH25" s="63">
        <f>IF(AI19&gt;0,AH19/AI19,"-")</f>
        <v>0.75</v>
      </c>
      <c r="AI25" s="61"/>
      <c r="AJ25" s="59"/>
    </row>
    <row r="26" spans="2:36" ht="12.75" customHeight="1" x14ac:dyDescent="0.4">
      <c r="B26" s="47">
        <v>4</v>
      </c>
      <c r="C26" s="50" t="s">
        <v>26</v>
      </c>
      <c r="D26" s="6" t="str">
        <f>IF(OR(D29&gt;=3,J29&gt;=3),IF(D29&gt;J29,"○","●"),"-")</f>
        <v>●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●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●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3</v>
      </c>
      <c r="AH26" s="53">
        <f>D29+K29+R29</f>
        <v>4</v>
      </c>
      <c r="AI26" s="53">
        <f>J29+Q29+X29</f>
        <v>9</v>
      </c>
      <c r="AJ26" s="57">
        <v>4</v>
      </c>
    </row>
    <row r="27" spans="2:36" ht="12.75" customHeight="1" x14ac:dyDescent="0.4">
      <c r="B27" s="48"/>
      <c r="C27" s="51"/>
      <c r="D27" s="13"/>
      <c r="E27" s="6">
        <f>IF(F27&gt;H27,1,0)</f>
        <v>0</v>
      </c>
      <c r="F27" s="6">
        <f>IF(AC6="","",AC6)</f>
        <v>20</v>
      </c>
      <c r="G27" s="6" t="str">
        <f>IF(AB6="","",AB6)</f>
        <v>－</v>
      </c>
      <c r="H27" s="6">
        <f>IF(AA6="","",AA6)</f>
        <v>25</v>
      </c>
      <c r="I27" s="6">
        <f>IF(F27&lt;H27,1,0)</f>
        <v>1</v>
      </c>
      <c r="J27" s="5"/>
      <c r="K27" s="13"/>
      <c r="L27" s="6">
        <f>IF(M27&gt;O27,1,0)</f>
        <v>0</v>
      </c>
      <c r="M27" s="6">
        <f>IF(AC13="","",AC13)</f>
        <v>18</v>
      </c>
      <c r="N27" s="6" t="str">
        <f>IF(AB13="","",AB13)</f>
        <v>－</v>
      </c>
      <c r="O27" s="6">
        <f>IF(AA13="","",AA13)</f>
        <v>25</v>
      </c>
      <c r="P27" s="6">
        <f>IF(M27&lt;O27,1,0)</f>
        <v>1</v>
      </c>
      <c r="Q27" s="5"/>
      <c r="R27" s="13"/>
      <c r="S27" s="6">
        <f>IF(T27&gt;V27,1,0)</f>
        <v>0</v>
      </c>
      <c r="T27" s="6">
        <f>IF(AC20="","",AC20)</f>
        <v>17</v>
      </c>
      <c r="U27" s="6" t="str">
        <f>IF(AB20="","",AB20)</f>
        <v>－</v>
      </c>
      <c r="V27" s="6">
        <f>IF(AA20="","",AA20)</f>
        <v>25</v>
      </c>
      <c r="W27" s="6">
        <f>IF(T27&lt;V27,1,0)</f>
        <v>1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1</v>
      </c>
      <c r="F28" s="6">
        <f>IF(AC7="","",AC7)</f>
        <v>26</v>
      </c>
      <c r="G28" s="6" t="str">
        <f>IF(AB7="","",AB7)</f>
        <v>－</v>
      </c>
      <c r="H28" s="6">
        <f>IF(AA7="","",AA7)</f>
        <v>24</v>
      </c>
      <c r="I28" s="6">
        <f>IF(F28&lt;H28,1,0)</f>
        <v>0</v>
      </c>
      <c r="J28" s="12"/>
      <c r="L28" s="6">
        <f>IF(M28&gt;O28,1,0)</f>
        <v>1</v>
      </c>
      <c r="M28" s="6">
        <f>IF(AC14="","",AC14)</f>
        <v>25</v>
      </c>
      <c r="N28" s="6" t="str">
        <f>IF(AB14="","",AB14)</f>
        <v>－</v>
      </c>
      <c r="O28" s="6">
        <f>IF(AA14="","",AA14)</f>
        <v>23</v>
      </c>
      <c r="P28" s="6">
        <f>IF(M28&lt;O28,1,0)</f>
        <v>0</v>
      </c>
      <c r="Q28" s="12"/>
      <c r="S28" s="6">
        <f>IF(T28&gt;V28,1,0)</f>
        <v>0</v>
      </c>
      <c r="T28" s="6">
        <f>IF(AC21="","",AC21)</f>
        <v>23</v>
      </c>
      <c r="U28" s="6" t="str">
        <f>IF(AB21="","",AB21)</f>
        <v>－</v>
      </c>
      <c r="V28" s="6">
        <f>IF(AA21="","",AA21)</f>
        <v>25</v>
      </c>
      <c r="W28" s="6">
        <f>IF(T28&lt;V28,1,0)</f>
        <v>1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255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1</v>
      </c>
      <c r="E29" s="6">
        <f>IF(F29&gt;H29,1,0)</f>
        <v>0</v>
      </c>
      <c r="F29" s="6">
        <f>IF(AC8="","",AC8)</f>
        <v>14</v>
      </c>
      <c r="G29" s="6" t="str">
        <f>IF(AB8="","",AB8)</f>
        <v>－</v>
      </c>
      <c r="H29" s="6">
        <f>IF(AA8="","",AA8)</f>
        <v>25</v>
      </c>
      <c r="I29" s="6">
        <f>IF(F29&lt;H29,1,0)</f>
        <v>1</v>
      </c>
      <c r="J29" s="5">
        <f>I27+I28+I29+I30++I31</f>
        <v>3</v>
      </c>
      <c r="K29" s="6">
        <f>L27+L28+L29+L30+L31</f>
        <v>1</v>
      </c>
      <c r="L29" s="6">
        <f>IF(M29&gt;O29,1,0)</f>
        <v>0</v>
      </c>
      <c r="M29" s="6">
        <f>IF(AC15="","",AC15)</f>
        <v>18</v>
      </c>
      <c r="N29" s="6" t="str">
        <f>IF(AB15="","",AB15)</f>
        <v>－</v>
      </c>
      <c r="O29" s="6">
        <f>IF(AA15="","",AA15)</f>
        <v>25</v>
      </c>
      <c r="P29" s="6">
        <f>IF(M29&lt;O29,1,0)</f>
        <v>1</v>
      </c>
      <c r="Q29" s="5">
        <f>P27+P28+P29+P30+P31</f>
        <v>3</v>
      </c>
      <c r="R29" s="6">
        <f>S27+S28+S29+S30+S31</f>
        <v>2</v>
      </c>
      <c r="S29" s="6">
        <f>IF(T29&gt;V29,1,0)</f>
        <v>1</v>
      </c>
      <c r="T29" s="6">
        <f>IF(AC22="","",AC22)</f>
        <v>25</v>
      </c>
      <c r="U29" s="6" t="str">
        <f>IF(AB22="","",AB22)</f>
        <v>－</v>
      </c>
      <c r="V29" s="6">
        <f>IF(AA22="","",AA22)</f>
        <v>20</v>
      </c>
      <c r="W29" s="6">
        <f>IF(T29&lt;V29,1,0)</f>
        <v>0</v>
      </c>
      <c r="X29" s="5">
        <f>W27+W28+W29+W30+W31</f>
        <v>3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>
        <f>IF(AC9="","",AC9)</f>
        <v>18</v>
      </c>
      <c r="G30" s="6" t="str">
        <f>IF(AB9="","",AB9)</f>
        <v>－</v>
      </c>
      <c r="H30" s="6">
        <f>IF(AA9="","",AA9)</f>
        <v>25</v>
      </c>
      <c r="I30" s="6">
        <f>IF(F30&lt;H30,1,0)</f>
        <v>1</v>
      </c>
      <c r="J30" s="5"/>
      <c r="K30" s="6"/>
      <c r="L30" s="6">
        <f>IF(M30&gt;O30,1,0)</f>
        <v>0</v>
      </c>
      <c r="M30" s="6">
        <f>IF(AC16="","",AC16)</f>
        <v>16</v>
      </c>
      <c r="N30" s="6" t="str">
        <f>IF(AB16="","",AB16)</f>
        <v>－</v>
      </c>
      <c r="O30" s="6">
        <f>IF(AA16="","",AA16)</f>
        <v>25</v>
      </c>
      <c r="P30" s="6">
        <f>IF(M30&lt;O30,1,0)</f>
        <v>1</v>
      </c>
      <c r="Q30" s="5"/>
      <c r="R30" s="6"/>
      <c r="S30" s="6">
        <f>IF(T30&gt;V30,1,0)</f>
        <v>1</v>
      </c>
      <c r="T30" s="6">
        <f>IF(AC23="","",AC23)</f>
        <v>25</v>
      </c>
      <c r="U30" s="6" t="str">
        <f>IF(AB23="","",AB23)</f>
        <v>－</v>
      </c>
      <c r="V30" s="6">
        <f>IF(AA23="","",AA23)</f>
        <v>22</v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>
        <f>IF(AC24="","",AC24)</f>
        <v>10</v>
      </c>
      <c r="U31" s="6" t="str">
        <f>IF(AB24="","",AB24)</f>
        <v>－</v>
      </c>
      <c r="V31" s="6">
        <f>IF(AA24="","",AA24)</f>
        <v>15</v>
      </c>
      <c r="W31" s="6">
        <f>IF(T31&lt;V31,1,0)</f>
        <v>1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304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>
        <f>IF(AF31&gt;0,AF28/AF31,"-")</f>
        <v>0.83881578947368418</v>
      </c>
      <c r="AG32" s="62"/>
      <c r="AH32" s="63">
        <f>IF(AI26&gt;0,AH26/AI26,"-")</f>
        <v>0.44444444444444442</v>
      </c>
      <c r="AI32" s="61"/>
      <c r="AJ32" s="59"/>
    </row>
  </sheetData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pageSetup paperSize="9" scale="67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zoomScale="150" zoomScaleNormal="90" zoomScalePageLayoutView="90" workbookViewId="0">
      <selection activeCell="C15" sqref="C15:C1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17</v>
      </c>
      <c r="D4" s="66" t="str">
        <f>C5</f>
        <v>鹿屋体育大学</v>
      </c>
      <c r="E4" s="67"/>
      <c r="F4" s="67"/>
      <c r="G4" s="67"/>
      <c r="H4" s="67"/>
      <c r="I4" s="67"/>
      <c r="J4" s="68"/>
      <c r="K4" s="66" t="str">
        <f>C10</f>
        <v>福岡大学</v>
      </c>
      <c r="L4" s="67"/>
      <c r="M4" s="67"/>
      <c r="N4" s="67"/>
      <c r="O4" s="67"/>
      <c r="P4" s="67"/>
      <c r="Q4" s="68"/>
      <c r="R4" s="66" t="str">
        <f>C15</f>
        <v>大学</v>
      </c>
      <c r="S4" s="67"/>
      <c r="T4" s="67"/>
      <c r="U4" s="67"/>
      <c r="V4" s="67"/>
      <c r="W4" s="67"/>
      <c r="X4" s="68"/>
      <c r="Y4" s="66" t="str">
        <f>C20</f>
        <v>大学</v>
      </c>
      <c r="Z4" s="67"/>
      <c r="AA4" s="67"/>
      <c r="AB4" s="67"/>
      <c r="AC4" s="67"/>
      <c r="AD4" s="67"/>
      <c r="AE4" s="68"/>
      <c r="AF4" s="66" t="str">
        <f>C25</f>
        <v>大学</v>
      </c>
      <c r="AG4" s="67"/>
      <c r="AH4" s="67"/>
      <c r="AI4" s="67"/>
      <c r="AJ4" s="67"/>
      <c r="AK4" s="67"/>
      <c r="AL4" s="68"/>
      <c r="AM4" s="66" t="str">
        <f>C30</f>
        <v>大学</v>
      </c>
      <c r="AN4" s="67"/>
      <c r="AO4" s="67"/>
      <c r="AP4" s="67"/>
      <c r="AQ4" s="67"/>
      <c r="AR4" s="67"/>
      <c r="AS4" s="68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20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-</v>
      </c>
      <c r="L5" s="6"/>
      <c r="M5" s="6"/>
      <c r="N5" s="6"/>
      <c r="O5" s="6"/>
      <c r="P5" s="6"/>
      <c r="Q5" s="5"/>
      <c r="R5" s="7" t="str">
        <f>IF(OR(R7&gt;=2,X7&gt;=2),IF(R7&gt;X7,"○","●"),"-")</f>
        <v>-</v>
      </c>
      <c r="S5" s="6"/>
      <c r="T5" s="6"/>
      <c r="U5" s="6"/>
      <c r="V5" s="6"/>
      <c r="W5" s="6"/>
      <c r="X5" s="5"/>
      <c r="Y5" s="7" t="str">
        <f>IF(OR(Y7&gt;=2,AE7&gt;=2),IF(Y7&gt;AE7,"○","●"),"-")</f>
        <v>-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-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3">
        <f>COUNTIF(D5:AS5,"○")</f>
        <v>0</v>
      </c>
      <c r="AU5" s="53">
        <f>COUNTIF(D5:AS5,"●")</f>
        <v>0</v>
      </c>
      <c r="AV5" s="53">
        <f>D7+K7+R7+Y7+AF7+AM7</f>
        <v>0</v>
      </c>
      <c r="AW5" s="53">
        <f>J7+Q7+X7+AE7+AL7+AS7</f>
        <v>0</v>
      </c>
      <c r="AX5" s="57">
        <v>1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13"/>
      <c r="AG6" s="6">
        <f>IF(AH6&gt;AJ6,1,0)</f>
        <v>0</v>
      </c>
      <c r="AH6" s="17"/>
      <c r="AI6" s="6" t="str">
        <f>IF(AH6="","","－")</f>
        <v/>
      </c>
      <c r="AJ6" s="17"/>
      <c r="AK6" s="6">
        <f>IF(AH6&lt;AJ6,1,0)</f>
        <v>0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0</v>
      </c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5">
        <f>P6+P7+P8</f>
        <v>0</v>
      </c>
      <c r="R7" s="7">
        <f>S6+S7+S8</f>
        <v>0</v>
      </c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5">
        <f>W6+W7+W8</f>
        <v>0</v>
      </c>
      <c r="Y7" s="7">
        <f>Z6+Z7+Z8</f>
        <v>0</v>
      </c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5">
        <f>AD6+AD7+AD8</f>
        <v>0</v>
      </c>
      <c r="AF7" s="7">
        <f>AG6+AG7+AG8</f>
        <v>0</v>
      </c>
      <c r="AG7" s="6">
        <f>IF(AH7&gt;AJ7,1,0)</f>
        <v>0</v>
      </c>
      <c r="AH7" s="17"/>
      <c r="AI7" s="6" t="str">
        <f>IF(AH7="","","－")</f>
        <v/>
      </c>
      <c r="AJ7" s="17"/>
      <c r="AK7" s="6">
        <f>IF(AH7&lt;AJ7,1,0)</f>
        <v>0</v>
      </c>
      <c r="AL7" s="5">
        <f>AK6+AK7+AK8</f>
        <v>0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0">
        <f>SUM(M6:M8,T6:T8,F6:F8,AA6:AA8,AH6:AH8,AO6:AO8)</f>
        <v>0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/>
      <c r="AF8" s="7"/>
      <c r="AG8" s="6">
        <f>IF(AH8&gt;AJ8,1,0)</f>
        <v>0</v>
      </c>
      <c r="AH8" s="17"/>
      <c r="AI8" s="6" t="str">
        <f>IF(AH8="","","－")</f>
        <v/>
      </c>
      <c r="AJ8" s="17"/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0">
        <f>SUM(O6:O8,V6:V8,H6:H8,AC6:AC8,AJ6:AJ8,AQ6:AQ8)</f>
        <v>0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 t="str">
        <f>IF(AT8&gt;0,AT7/AT8,"-")</f>
        <v>-</v>
      </c>
      <c r="AU9" s="62"/>
      <c r="AV9" s="63" t="str">
        <f>IF(AW5&gt;0,AV5/AW5,"-")</f>
        <v>-</v>
      </c>
      <c r="AW9" s="61"/>
      <c r="AX9" s="59"/>
    </row>
    <row r="10" spans="2:51" ht="12.75" customHeight="1" x14ac:dyDescent="0.4">
      <c r="B10" s="44"/>
      <c r="C10" s="50" t="s">
        <v>21</v>
      </c>
      <c r="D10" s="6" t="str">
        <f>IF(OR(D12&gt;=2,J12&gt;=2),IF(D12&gt;J12,"○","●"),"-")</f>
        <v>-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-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-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-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3">
        <f>COUNTIF(D10:AS10,"○")</f>
        <v>0</v>
      </c>
      <c r="AU10" s="53">
        <f>COUNTIF(D10:AS10,"●")</f>
        <v>0</v>
      </c>
      <c r="AV10" s="53">
        <f>D12+K12+R12+Y12+AF12+AM12</f>
        <v>0</v>
      </c>
      <c r="AW10" s="53">
        <f>J12+Q12+X12+AE12+AL12+AS12</f>
        <v>0</v>
      </c>
      <c r="AX10" s="57"/>
    </row>
    <row r="11" spans="2:51" ht="12.75" customHeight="1" x14ac:dyDescent="0.4">
      <c r="B11" s="42"/>
      <c r="C11" s="51"/>
      <c r="D11" s="13"/>
      <c r="E11" s="6">
        <f>IF(F11&gt;H11,1,0)</f>
        <v>0</v>
      </c>
      <c r="F11" s="6" t="str">
        <f>IF(O6="","",O6)</f>
        <v/>
      </c>
      <c r="G11" s="6" t="str">
        <f>IF(N6="","",N6)</f>
        <v/>
      </c>
      <c r="H11" s="6" t="str">
        <f>IF(M6="","",M6)</f>
        <v/>
      </c>
      <c r="I11" s="6">
        <f>IF(F11&lt;H11,1,0)</f>
        <v>0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0</v>
      </c>
      <c r="T11" s="17"/>
      <c r="U11" s="6" t="str">
        <f>IF(T11="","","－")</f>
        <v/>
      </c>
      <c r="V11" s="17"/>
      <c r="W11" s="6">
        <f>IF(T11&lt;V11,1,0)</f>
        <v>0</v>
      </c>
      <c r="X11" s="5"/>
      <c r="Y11" s="13"/>
      <c r="Z11" s="6">
        <f>IF(AA11&gt;AC11,1,0)</f>
        <v>0</v>
      </c>
      <c r="AA11" s="17"/>
      <c r="AB11" s="6" t="str">
        <f>IF(AA11="","","－")</f>
        <v/>
      </c>
      <c r="AC11" s="17"/>
      <c r="AD11" s="6">
        <f>IF(AA11&lt;AC11,1,0)</f>
        <v>0</v>
      </c>
      <c r="AE11" s="5"/>
      <c r="AF11" s="13"/>
      <c r="AG11" s="6">
        <f>IF(AH11&gt;AJ11,1,0)</f>
        <v>0</v>
      </c>
      <c r="AH11" s="17"/>
      <c r="AI11" s="6" t="str">
        <f>IF(AH11="","","－")</f>
        <v/>
      </c>
      <c r="AJ11" s="17"/>
      <c r="AK11" s="6">
        <f>IF(AH11&lt;AJ11,1,0)</f>
        <v>0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0</v>
      </c>
      <c r="E12" s="6">
        <f>IF(F12&gt;H12,1,0)</f>
        <v>0</v>
      </c>
      <c r="F12" s="6" t="str">
        <f>IF(O7="","",O7)</f>
        <v/>
      </c>
      <c r="G12" s="6" t="str">
        <f>IF(N7="","",N7)</f>
        <v/>
      </c>
      <c r="H12" s="6" t="str">
        <f>IF(M7="","",M7)</f>
        <v/>
      </c>
      <c r="I12" s="6">
        <f>IF(F12&lt;H12,1,0)</f>
        <v>0</v>
      </c>
      <c r="J12" s="5">
        <f>I11+I12+I13</f>
        <v>0</v>
      </c>
      <c r="K12" s="7"/>
      <c r="L12" s="6"/>
      <c r="M12" s="6"/>
      <c r="N12" s="6"/>
      <c r="O12" s="6"/>
      <c r="P12" s="6"/>
      <c r="Q12" s="5"/>
      <c r="R12" s="7">
        <f>S11+S12+S13</f>
        <v>0</v>
      </c>
      <c r="S12" s="6">
        <f>IF(T12&gt;V12,1,0)</f>
        <v>0</v>
      </c>
      <c r="T12" s="17"/>
      <c r="U12" s="6" t="str">
        <f>IF(T12="","","－")</f>
        <v/>
      </c>
      <c r="V12" s="17"/>
      <c r="W12" s="6">
        <f>IF(T12&lt;V12,1,0)</f>
        <v>0</v>
      </c>
      <c r="X12" s="5">
        <f>W11+W12+W13</f>
        <v>0</v>
      </c>
      <c r="Y12" s="7">
        <f>Z11+Z12+Z13</f>
        <v>0</v>
      </c>
      <c r="Z12" s="6">
        <f>IF(AA12&gt;AC12,1,0)</f>
        <v>0</v>
      </c>
      <c r="AA12" s="17"/>
      <c r="AB12" s="6" t="str">
        <f>IF(AA12="","","－")</f>
        <v/>
      </c>
      <c r="AC12" s="17"/>
      <c r="AD12" s="6">
        <f>IF(AA12&lt;AC12,1,0)</f>
        <v>0</v>
      </c>
      <c r="AE12" s="5">
        <f>AD11+AD12+AD13</f>
        <v>0</v>
      </c>
      <c r="AF12" s="7">
        <f>AG11+AG12+AG13</f>
        <v>0</v>
      </c>
      <c r="AG12" s="6">
        <f>IF(AH12&gt;AJ12,1,0)</f>
        <v>0</v>
      </c>
      <c r="AH12" s="17"/>
      <c r="AI12" s="6" t="str">
        <f>IF(AH12="","","－")</f>
        <v/>
      </c>
      <c r="AJ12" s="17"/>
      <c r="AK12" s="6">
        <f>IF(AH12&lt;AJ12,1,0)</f>
        <v>0</v>
      </c>
      <c r="AL12" s="5">
        <f>AK11+AK12+AK13</f>
        <v>0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0">
        <f>SUM(M11:M13,T11:T13,F11:F13,AA11:AA13,AH11:AH13,AO11:AO13)</f>
        <v>0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7"/>
      <c r="AG13" s="6">
        <f>IF(AH13&gt;AJ13,1,0)</f>
        <v>0</v>
      </c>
      <c r="AH13" s="17"/>
      <c r="AI13" s="6" t="str">
        <f>IF(AH13="","","－")</f>
        <v/>
      </c>
      <c r="AJ13" s="17"/>
      <c r="AK13" s="6">
        <f>IF(AH13&lt;AJ13,1,0)</f>
        <v>0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0">
        <f>SUM(O11:O13,V11:V13,H11:H13,AC11:AC13,AJ11:AJ13,AQ11:AQ13)</f>
        <v>0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 t="str">
        <f>IF(AT13&gt;0,AT12/AT13,"-")</f>
        <v>-</v>
      </c>
      <c r="AU14" s="62"/>
      <c r="AV14" s="63" t="str">
        <f>IF(AW10&gt;0,AV10/AW10,"-")</f>
        <v>-</v>
      </c>
      <c r="AW14" s="61"/>
      <c r="AX14" s="59"/>
    </row>
    <row r="15" spans="2:51" ht="12.75" customHeight="1" x14ac:dyDescent="0.4">
      <c r="B15" s="42"/>
      <c r="C15" s="50" t="s">
        <v>0</v>
      </c>
      <c r="D15" s="6" t="str">
        <f>IF(OR(D17&gt;=2,J17&gt;=2),IF(D17&gt;J17,"○","●"),"-")</f>
        <v>-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-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-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-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3">
        <f>COUNTIF(D15:AS15,"○")</f>
        <v>0</v>
      </c>
      <c r="AU15" s="53">
        <f>COUNTIF(D15:AS15,"●")</f>
        <v>0</v>
      </c>
      <c r="AV15" s="53">
        <f>D17+K17+R17+Y17+AF17+AM17</f>
        <v>0</v>
      </c>
      <c r="AW15" s="53">
        <f>J17+Q17+X17+AE17+AL17+AS17</f>
        <v>0</v>
      </c>
      <c r="AX15" s="57"/>
    </row>
    <row r="16" spans="2:51" ht="12.75" customHeight="1" x14ac:dyDescent="0.4">
      <c r="B16" s="42"/>
      <c r="C16" s="51"/>
      <c r="D16" s="13"/>
      <c r="E16" s="6">
        <f>IF(F16&gt;H16,1,0)</f>
        <v>0</v>
      </c>
      <c r="F16" s="6" t="str">
        <f>IF(V6="","",V6)</f>
        <v/>
      </c>
      <c r="G16" s="6" t="str">
        <f>IF(U6="","",U6)</f>
        <v/>
      </c>
      <c r="H16" s="6" t="str">
        <f>IF(T6="","",T6)</f>
        <v/>
      </c>
      <c r="I16" s="6">
        <f>IF(F16&lt;H16,1,0)</f>
        <v>0</v>
      </c>
      <c r="J16" s="5"/>
      <c r="K16" s="13"/>
      <c r="L16" s="6">
        <f>IF(M16&gt;O16,1,0)</f>
        <v>0</v>
      </c>
      <c r="M16" s="6" t="str">
        <f>IF(V11="","",V11)</f>
        <v/>
      </c>
      <c r="N16" s="6" t="str">
        <f>IF(U11="","",U11)</f>
        <v/>
      </c>
      <c r="O16" s="6" t="str">
        <f>IF(T11="","",T11)</f>
        <v/>
      </c>
      <c r="P16" s="6">
        <f>IF(M16&lt;O16,1,0)</f>
        <v>0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13"/>
      <c r="AG16" s="6">
        <f>IF(AH16&gt;AJ16,1,0)</f>
        <v>0</v>
      </c>
      <c r="AH16" s="17"/>
      <c r="AI16" s="6" t="str">
        <f>IF(AH16="","","－")</f>
        <v/>
      </c>
      <c r="AJ16" s="17"/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0</v>
      </c>
      <c r="E17" s="6">
        <f>IF(F17&gt;H17,1,0)</f>
        <v>0</v>
      </c>
      <c r="F17" s="6" t="str">
        <f>IF(V7="","",V7)</f>
        <v/>
      </c>
      <c r="G17" s="6" t="str">
        <f>IF(U7="","",U7)</f>
        <v/>
      </c>
      <c r="H17" s="6" t="str">
        <f>IF(T7="","",T7)</f>
        <v/>
      </c>
      <c r="I17" s="6">
        <f>IF(F17&lt;H17,1,0)</f>
        <v>0</v>
      </c>
      <c r="J17" s="5">
        <f>I16+I17+I18</f>
        <v>0</v>
      </c>
      <c r="K17" s="6">
        <f>L16+L17+L18</f>
        <v>0</v>
      </c>
      <c r="L17" s="6">
        <f>IF(M17&gt;O17,1,0)</f>
        <v>0</v>
      </c>
      <c r="M17" s="6" t="str">
        <f>IF(V12="","",V12)</f>
        <v/>
      </c>
      <c r="N17" s="6" t="str">
        <f>IF(U12="","",U12)</f>
        <v/>
      </c>
      <c r="O17" s="6" t="str">
        <f>IF(T12="","",T12)</f>
        <v/>
      </c>
      <c r="P17" s="6">
        <f>IF(M17&lt;O17,1,0)</f>
        <v>0</v>
      </c>
      <c r="Q17" s="5">
        <f>P16+P17+P18</f>
        <v>0</v>
      </c>
      <c r="R17" s="7"/>
      <c r="S17" s="6"/>
      <c r="T17" s="6"/>
      <c r="U17" s="6"/>
      <c r="V17" s="6"/>
      <c r="W17" s="6"/>
      <c r="X17" s="5"/>
      <c r="Y17" s="7">
        <f>Z16+Z17+Z18</f>
        <v>0</v>
      </c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>
        <f>AD16+AD17+AD18</f>
        <v>0</v>
      </c>
      <c r="AF17" s="7">
        <f>AG16+AG17+AG18</f>
        <v>0</v>
      </c>
      <c r="AG17" s="6">
        <f>IF(AH17&gt;AJ17,1,0)</f>
        <v>0</v>
      </c>
      <c r="AH17" s="17"/>
      <c r="AI17" s="6" t="str">
        <f>IF(AH17="","","－")</f>
        <v/>
      </c>
      <c r="AJ17" s="17"/>
      <c r="AK17" s="6">
        <f>IF(AH17&lt;AJ17,1,0)</f>
        <v>0</v>
      </c>
      <c r="AL17" s="5">
        <f>AK16+AK17+AK18</f>
        <v>0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0">
        <f>SUM(M16:M18,T16:T18,F16:F18,AA16:AA18,AH16:AH18,AO16:AO18)</f>
        <v>0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 t="str">
        <f>IF(AA18="","","－")</f>
        <v/>
      </c>
      <c r="AC18" s="17"/>
      <c r="AD18" s="6">
        <f>IF(AA18&lt;AC18,1,0)</f>
        <v>0</v>
      </c>
      <c r="AE18" s="5"/>
      <c r="AF18" s="7"/>
      <c r="AG18" s="6">
        <f>IF(AH18&gt;AJ18,1,0)</f>
        <v>0</v>
      </c>
      <c r="AH18" s="17"/>
      <c r="AI18" s="6" t="str">
        <f>IF(AH18="","","－")</f>
        <v/>
      </c>
      <c r="AJ18" s="17"/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0">
        <f>SUM(O16:O18,V16:V18,H16:H18,AC16:AC18,AJ16:AJ18,AQ16:AQ18)</f>
        <v>0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 t="str">
        <f>IF(AT18&gt;0,AT17/AT18,"-")</f>
        <v>-</v>
      </c>
      <c r="AU19" s="62"/>
      <c r="AV19" s="63" t="str">
        <f>IF(AW15&gt;0,AV15/AW15,"-")</f>
        <v>-</v>
      </c>
      <c r="AW19" s="61"/>
      <c r="AX19" s="59"/>
    </row>
    <row r="20" spans="2:50" ht="12.75" customHeight="1" x14ac:dyDescent="0.4">
      <c r="B20" s="44"/>
      <c r="C20" s="50" t="s">
        <v>0</v>
      </c>
      <c r="D20" s="6" t="str">
        <f>IF(OR(D22&gt;=2,J22&gt;=2),IF(D22&gt;J22,"○","●"),"-")</f>
        <v>-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-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-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-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3">
        <f>COUNTIF(D20:AS20,"○")</f>
        <v>0</v>
      </c>
      <c r="AU20" s="53">
        <f>COUNTIF(D20:AS20,"●")</f>
        <v>0</v>
      </c>
      <c r="AV20" s="53">
        <f>D22+K22+R22+Y22+AF22+AM22</f>
        <v>0</v>
      </c>
      <c r="AW20" s="53">
        <f>J22+Q22+X22+AE22+AL22+AS22</f>
        <v>0</v>
      </c>
      <c r="AX20" s="57"/>
    </row>
    <row r="21" spans="2:50" ht="12.75" customHeight="1" x14ac:dyDescent="0.4">
      <c r="B21" s="42"/>
      <c r="C21" s="51"/>
      <c r="D21" s="43"/>
      <c r="E21" s="6">
        <f>IF(F21&gt;H21,1,0)</f>
        <v>0</v>
      </c>
      <c r="F21" s="6" t="str">
        <f>IF(AC6="","",AC6)</f>
        <v/>
      </c>
      <c r="G21" s="6" t="str">
        <f>IF(AB6="","",AB6)</f>
        <v/>
      </c>
      <c r="H21" s="6" t="str">
        <f>IF(AA6="","",AA6)</f>
        <v/>
      </c>
      <c r="I21" s="6">
        <f>IF(F21&lt;H21,1,0)</f>
        <v>0</v>
      </c>
      <c r="J21" s="5"/>
      <c r="K21" s="13"/>
      <c r="L21" s="6">
        <f>IF(M21&gt;O21,1,0)</f>
        <v>0</v>
      </c>
      <c r="M21" s="6" t="str">
        <f>IF(AC11="","",AC11)</f>
        <v/>
      </c>
      <c r="N21" s="6" t="str">
        <f>IF(AB11="","",AB11)</f>
        <v/>
      </c>
      <c r="O21" s="6" t="str">
        <f>IF(AA11="","",AA11)</f>
        <v/>
      </c>
      <c r="P21" s="6">
        <f>IF(M21&lt;O21,1,0)</f>
        <v>0</v>
      </c>
      <c r="Q21" s="5"/>
      <c r="R21" s="13"/>
      <c r="S21" s="6">
        <f>IF(T21&gt;V21,1,0)</f>
        <v>0</v>
      </c>
      <c r="T21" s="6" t="str">
        <f>IF(AC16="","",AC16)</f>
        <v/>
      </c>
      <c r="U21" s="6" t="str">
        <f>IF(AB16="","",AB16)</f>
        <v/>
      </c>
      <c r="V21" s="6" t="str">
        <f>IF(AA16="","",AA16)</f>
        <v/>
      </c>
      <c r="W21" s="6">
        <f>IF(T21&lt;V21,1,0)</f>
        <v>0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/>
      <c r="AI21" s="6" t="str">
        <f>IF(AH21="","","－")</f>
        <v/>
      </c>
      <c r="AJ21" s="17"/>
      <c r="AK21" s="6">
        <f>IF(AH21&lt;AJ21,1,0)</f>
        <v>0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0</v>
      </c>
      <c r="E22" s="6">
        <f>IF(F22&gt;H22,1,0)</f>
        <v>0</v>
      </c>
      <c r="F22" s="6" t="str">
        <f>IF(AC7="","",AC7)</f>
        <v/>
      </c>
      <c r="G22" s="6" t="str">
        <f>IF(AB7="","",AB7)</f>
        <v/>
      </c>
      <c r="H22" s="6" t="str">
        <f>IF(AA7="","",AA7)</f>
        <v/>
      </c>
      <c r="I22" s="6">
        <f>IF(F22&lt;H22,1,0)</f>
        <v>0</v>
      </c>
      <c r="J22" s="5">
        <f>I21+I22+I23</f>
        <v>0</v>
      </c>
      <c r="K22" s="6">
        <f>L21+L22+L23</f>
        <v>0</v>
      </c>
      <c r="L22" s="6">
        <f>IF(M22&gt;O22,1,0)</f>
        <v>0</v>
      </c>
      <c r="M22" s="6" t="str">
        <f>IF(AC12="","",AC12)</f>
        <v/>
      </c>
      <c r="N22" s="6" t="str">
        <f>IF(AB12="","",AB12)</f>
        <v/>
      </c>
      <c r="O22" s="6" t="str">
        <f>IF(AA12="","",AA12)</f>
        <v/>
      </c>
      <c r="P22" s="6">
        <f>IF(M22&lt;O22,1,0)</f>
        <v>0</v>
      </c>
      <c r="Q22" s="5">
        <f>P21+P22+P23</f>
        <v>0</v>
      </c>
      <c r="R22" s="6">
        <f>S21+S22+S23</f>
        <v>0</v>
      </c>
      <c r="S22" s="6">
        <f>IF(T22&gt;V22,1,0)</f>
        <v>0</v>
      </c>
      <c r="T22" s="6" t="str">
        <f>IF(AC17="","",AC17)</f>
        <v/>
      </c>
      <c r="U22" s="6" t="str">
        <f>IF(AB17="","",AB17)</f>
        <v/>
      </c>
      <c r="V22" s="6" t="str">
        <f>IF(AA17="","",AA17)</f>
        <v/>
      </c>
      <c r="W22" s="6">
        <f>IF(T22&lt;V22,1,0)</f>
        <v>0</v>
      </c>
      <c r="X22" s="5">
        <f>W21+W22+W23</f>
        <v>0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/>
      <c r="AI22" s="6" t="str">
        <f>IF(AH22="","","－")</f>
        <v/>
      </c>
      <c r="AJ22" s="17"/>
      <c r="AK22" s="6">
        <f>IF(AH22&lt;AJ22,1,0)</f>
        <v>0</v>
      </c>
      <c r="AL22" s="5">
        <f>AK21+AK22+AK23</f>
        <v>0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0">
        <f>SUM(M21:M23,T21:T23,F21:F23,AA21:AA23,AH21:AH23,AO21:AO23)</f>
        <v>0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0</v>
      </c>
      <c r="F23" s="6" t="str">
        <f>IF(AC8="","",AC8)</f>
        <v/>
      </c>
      <c r="G23" s="6" t="str">
        <f>IF(AB8="","",AB8)</f>
        <v/>
      </c>
      <c r="H23" s="6" t="str">
        <f>IF(AA8="","",AA8)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IF(AC13="","",AC13)</f>
        <v/>
      </c>
      <c r="N23" s="6" t="str">
        <f>IF(AB13="","",AB13)</f>
        <v/>
      </c>
      <c r="O23" s="6" t="str">
        <f>IF(AA13="","",AA13)</f>
        <v/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0">
        <f>SUM(O21:O23,V21:V23,H21:H23,AC21:AC23,AJ21:AJ23,AQ21:AQ23)</f>
        <v>0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 t="str">
        <f>IF(AT23&gt;0,AT22/AT23,"-")</f>
        <v>-</v>
      </c>
      <c r="AU24" s="62"/>
      <c r="AV24" s="63" t="str">
        <f>IF(AW20&gt;0,AV20/AW20,"-")</f>
        <v>-</v>
      </c>
      <c r="AW24" s="61"/>
      <c r="AX24" s="59"/>
    </row>
    <row r="25" spans="2:50" ht="12.75" customHeight="1" x14ac:dyDescent="0.4">
      <c r="B25" s="42"/>
      <c r="C25" s="50" t="s">
        <v>0</v>
      </c>
      <c r="D25" s="6" t="str">
        <f>IF(OR(D27&gt;=2,J27&gt;=2),IF(D27&gt;J27,"○","●"),"-")</f>
        <v>-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-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-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-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3">
        <f>COUNTIF(D25:AS25,"○")</f>
        <v>0</v>
      </c>
      <c r="AU25" s="53">
        <f>COUNTIF(D25:AS25,"●")</f>
        <v>0</v>
      </c>
      <c r="AV25" s="53">
        <f>D27+K27+R27+Y27+AF27+AM27</f>
        <v>0</v>
      </c>
      <c r="AW25" s="53">
        <f>J27+Q27+X27+AE27+AL27+AS27</f>
        <v>0</v>
      </c>
      <c r="AX25" s="57"/>
    </row>
    <row r="26" spans="2:50" ht="12.75" customHeight="1" x14ac:dyDescent="0.4">
      <c r="B26" s="42"/>
      <c r="C26" s="51"/>
      <c r="D26" s="43"/>
      <c r="E26" s="6">
        <f>IF(F26&gt;H26,1,0)</f>
        <v>0</v>
      </c>
      <c r="F26" s="6" t="str">
        <f>IF(AJ6="","",AJ6)</f>
        <v/>
      </c>
      <c r="G26" s="6" t="str">
        <f>IF(AI6="","",AI6)</f>
        <v/>
      </c>
      <c r="H26" s="6" t="str">
        <f>IF(AH6="","",AH6)</f>
        <v/>
      </c>
      <c r="I26" s="6">
        <f>IF(F26&lt;H26,1,0)</f>
        <v>0</v>
      </c>
      <c r="J26" s="5"/>
      <c r="K26" s="43"/>
      <c r="L26" s="6">
        <f>IF(M26&gt;O26,1,0)</f>
        <v>0</v>
      </c>
      <c r="M26" s="6" t="str">
        <f>IF(AJ11="","",AJ11)</f>
        <v/>
      </c>
      <c r="N26" s="6" t="str">
        <f>IF(AI11="","",AI11)</f>
        <v/>
      </c>
      <c r="O26" s="6" t="str">
        <f>IF(AH11="","",AH11)</f>
        <v/>
      </c>
      <c r="P26" s="6">
        <f>IF(M26&lt;O26,1,0)</f>
        <v>0</v>
      </c>
      <c r="Q26" s="5"/>
      <c r="R26" s="13"/>
      <c r="S26" s="6">
        <f>IF(T26&gt;V26,1,0)</f>
        <v>0</v>
      </c>
      <c r="T26" s="6" t="str">
        <f>IF(AJ16="","",AJ16)</f>
        <v/>
      </c>
      <c r="U26" s="6" t="str">
        <f>IF(AI16="","",AI16)</f>
        <v/>
      </c>
      <c r="V26" s="6" t="str">
        <f>IF(AH16="","",AH16)</f>
        <v/>
      </c>
      <c r="W26" s="6">
        <f>IF(T26&lt;V26,1,0)</f>
        <v>0</v>
      </c>
      <c r="X26" s="5"/>
      <c r="Y26" s="13"/>
      <c r="Z26" s="6">
        <f>IF(AA26&gt;AC26,1,0)</f>
        <v>0</v>
      </c>
      <c r="AA26" s="6" t="str">
        <f>IF(AJ21="","",AJ21)</f>
        <v/>
      </c>
      <c r="AB26" s="6" t="str">
        <f>IF(AI21="","",AI21)</f>
        <v/>
      </c>
      <c r="AC26" s="6" t="str">
        <f>IF(AH21="","",AH21)</f>
        <v/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0</v>
      </c>
      <c r="E27" s="6">
        <f>IF(F27&gt;H27,1,0)</f>
        <v>0</v>
      </c>
      <c r="F27" s="6" t="str">
        <f>IF(AJ7="","",AJ7)</f>
        <v/>
      </c>
      <c r="G27" s="6" t="str">
        <f>IF(AI7="","",AI7)</f>
        <v/>
      </c>
      <c r="H27" s="6" t="str">
        <f>IF(AH7="","",AH7)</f>
        <v/>
      </c>
      <c r="I27" s="6">
        <f>IF(F27&lt;H27,1,0)</f>
        <v>0</v>
      </c>
      <c r="J27" s="5">
        <f>I26+I27+I28</f>
        <v>0</v>
      </c>
      <c r="K27" s="6">
        <f>L26+L27+L28</f>
        <v>0</v>
      </c>
      <c r="L27" s="6">
        <f>IF(M27&gt;O27,1,0)</f>
        <v>0</v>
      </c>
      <c r="M27" s="6" t="str">
        <f>IF(AJ12="","",AJ12)</f>
        <v/>
      </c>
      <c r="N27" s="6" t="str">
        <f>IF(AI12="","",AI12)</f>
        <v/>
      </c>
      <c r="O27" s="6" t="str">
        <f>IF(AH12="","",AH12)</f>
        <v/>
      </c>
      <c r="P27" s="6">
        <f>IF(M27&lt;O27,1,0)</f>
        <v>0</v>
      </c>
      <c r="Q27" s="5">
        <f>P26+P27+P28</f>
        <v>0</v>
      </c>
      <c r="R27" s="6">
        <f>S26+S27+S28</f>
        <v>0</v>
      </c>
      <c r="S27" s="6">
        <f>IF(T27&gt;V27,1,0)</f>
        <v>0</v>
      </c>
      <c r="T27" s="6" t="str">
        <f>IF(AJ17="","",AJ17)</f>
        <v/>
      </c>
      <c r="U27" s="6" t="str">
        <f>IF(AI17="","",AI17)</f>
        <v/>
      </c>
      <c r="V27" s="6" t="str">
        <f>IF(AH17="","",AH17)</f>
        <v/>
      </c>
      <c r="W27" s="6">
        <f>IF(T27&lt;V27,1,0)</f>
        <v>0</v>
      </c>
      <c r="X27" s="5">
        <f>W26+W27+W28</f>
        <v>0</v>
      </c>
      <c r="Y27" s="6">
        <f>Z26+Z27+Z28</f>
        <v>0</v>
      </c>
      <c r="Z27" s="6">
        <f>IF(AA27&gt;AC27,1,0)</f>
        <v>0</v>
      </c>
      <c r="AA27" s="6" t="str">
        <f>IF(AJ22="","",AJ22)</f>
        <v/>
      </c>
      <c r="AB27" s="6" t="str">
        <f>IF(AI22="","",AI22)</f>
        <v/>
      </c>
      <c r="AC27" s="6" t="str">
        <f>IF(AH22="","",AH22)</f>
        <v/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0">
        <f>SUM(M26:M28,T26:T28,F26:F28,AA26:AA28,AH26:AH28,AO26:AO28)</f>
        <v>0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0</v>
      </c>
      <c r="F28" s="6" t="str">
        <f>IF(AJ8="","",AJ8)</f>
        <v/>
      </c>
      <c r="G28" s="6" t="str">
        <f>IF(AI8="","",AI8)</f>
        <v/>
      </c>
      <c r="H28" s="6" t="str">
        <f>IF(AH8="","",AH8)</f>
        <v/>
      </c>
      <c r="I28" s="6">
        <f>IF(F28&lt;H28,1,0)</f>
        <v>0</v>
      </c>
      <c r="J28" s="5"/>
      <c r="K28" s="6"/>
      <c r="L28" s="6">
        <f>IF(M28&gt;O28,1,0)</f>
        <v>0</v>
      </c>
      <c r="M28" s="6" t="str">
        <f>IF(AJ13="","",AJ13)</f>
        <v/>
      </c>
      <c r="N28" s="6" t="str">
        <f>IF(AI13="","",AI13)</f>
        <v/>
      </c>
      <c r="O28" s="6" t="str">
        <f>IF(AH13="","",AH13)</f>
        <v/>
      </c>
      <c r="P28" s="6">
        <f>IF(M28&lt;O28,1,0)</f>
        <v>0</v>
      </c>
      <c r="Q28" s="5"/>
      <c r="R28" s="6"/>
      <c r="S28" s="6">
        <f>IF(T28&gt;V28,1,0)</f>
        <v>0</v>
      </c>
      <c r="T28" s="6" t="str">
        <f>IF(AJ18="","",AJ18)</f>
        <v/>
      </c>
      <c r="U28" s="6" t="str">
        <f>IF(AI18="","",AI18)</f>
        <v/>
      </c>
      <c r="V28" s="6" t="str">
        <f>IF(AH18="","",AH18)</f>
        <v/>
      </c>
      <c r="W28" s="6">
        <f>IF(T28&lt;V28,1,0)</f>
        <v>0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0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 t="str">
        <f>IF(AT28&gt;0,AT27/AT28,"-")</f>
        <v>-</v>
      </c>
      <c r="AU29" s="62"/>
      <c r="AV29" s="63" t="str">
        <f>IF(AW25&gt;0,AV25/AW25,"-")</f>
        <v>-</v>
      </c>
      <c r="AW29" s="61"/>
      <c r="AX29" s="59"/>
    </row>
    <row r="30" spans="2:50" ht="12.75" customHeight="1" x14ac:dyDescent="0.4">
      <c r="B30" s="44"/>
      <c r="C30" s="50" t="s">
        <v>0</v>
      </c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0</v>
      </c>
      <c r="AU30" s="53">
        <f>COUNTIF(D30:AS30,"●")</f>
        <v>0</v>
      </c>
      <c r="AV30" s="53">
        <f>D32+K32+R32+Y32+AF32+AM32</f>
        <v>0</v>
      </c>
      <c r="AW30" s="53">
        <f>J32+Q32+X32+AE32+AL32+AS32</f>
        <v>0</v>
      </c>
      <c r="AX30" s="57">
        <v>6</v>
      </c>
    </row>
    <row r="31" spans="2:50" ht="12.75" customHeight="1" x14ac:dyDescent="0.4">
      <c r="B31" s="42"/>
      <c r="C31" s="51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54"/>
      <c r="AU31" s="54"/>
      <c r="AV31" s="55"/>
      <c r="AW31" s="55"/>
      <c r="AX31" s="58"/>
    </row>
    <row r="32" spans="2:50" ht="12.75" customHeight="1" x14ac:dyDescent="0.4">
      <c r="B32" s="42">
        <v>6</v>
      </c>
      <c r="C32" s="51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0</v>
      </c>
      <c r="AU32" s="61"/>
      <c r="AV32" s="55"/>
      <c r="AW32" s="55"/>
      <c r="AX32" s="58"/>
    </row>
    <row r="33" spans="2:50" ht="12.75" customHeight="1" x14ac:dyDescent="0.4">
      <c r="B33" s="42"/>
      <c r="C33" s="51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0</v>
      </c>
      <c r="AU33" s="62"/>
      <c r="AV33" s="56"/>
      <c r="AW33" s="56"/>
      <c r="AX33" s="58"/>
    </row>
    <row r="34" spans="2:50" ht="12.75" customHeight="1" x14ac:dyDescent="0.4">
      <c r="B34" s="41"/>
      <c r="C34" s="52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 t="str">
        <f>IF(AT33&gt;0,AT32/AT33,"-")</f>
        <v>-</v>
      </c>
      <c r="AU34" s="62"/>
      <c r="AV34" s="63" t="str">
        <f>IF(AW30&gt;0,AV30/AW30,"-")</f>
        <v>-</v>
      </c>
      <c r="AW34" s="61"/>
      <c r="AX34" s="59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16</v>
      </c>
    </row>
    <row r="38" spans="2:50" x14ac:dyDescent="0.4">
      <c r="B38" s="1" t="s">
        <v>15</v>
      </c>
      <c r="C38" s="34" t="s">
        <v>0</v>
      </c>
      <c r="F38" s="32" t="s">
        <v>8</v>
      </c>
      <c r="G38" s="32"/>
      <c r="H38" s="32"/>
    </row>
    <row r="39" spans="2:50" x14ac:dyDescent="0.4">
      <c r="B39" s="1" t="s">
        <v>14</v>
      </c>
      <c r="C39" s="34" t="s">
        <v>0</v>
      </c>
      <c r="F39" s="32" t="s">
        <v>8</v>
      </c>
      <c r="G39" s="32"/>
      <c r="H39" s="32"/>
    </row>
    <row r="40" spans="2:50" x14ac:dyDescent="0.4">
      <c r="B40" s="1" t="s">
        <v>13</v>
      </c>
      <c r="C40" s="34" t="s">
        <v>0</v>
      </c>
      <c r="F40" s="32" t="s">
        <v>8</v>
      </c>
      <c r="G40" s="32"/>
      <c r="H40" s="32"/>
    </row>
    <row r="41" spans="2:50" x14ac:dyDescent="0.4">
      <c r="B41" s="1" t="s">
        <v>12</v>
      </c>
      <c r="C41" s="34" t="s">
        <v>0</v>
      </c>
      <c r="F41" s="32" t="s">
        <v>8</v>
      </c>
      <c r="G41" s="32"/>
      <c r="H41" s="32"/>
    </row>
    <row r="42" spans="2:50" x14ac:dyDescent="0.4">
      <c r="B42" s="1" t="s">
        <v>11</v>
      </c>
      <c r="C42" s="34" t="s">
        <v>0</v>
      </c>
      <c r="F42" s="32" t="s">
        <v>8</v>
      </c>
      <c r="G42" s="32"/>
      <c r="H42" s="32"/>
    </row>
    <row r="43" spans="2:50" x14ac:dyDescent="0.4">
      <c r="B43" s="1" t="s">
        <v>10</v>
      </c>
      <c r="C43" s="33" t="s">
        <v>9</v>
      </c>
      <c r="F43" s="32" t="s">
        <v>8</v>
      </c>
      <c r="G43" s="32"/>
      <c r="H43" s="32"/>
    </row>
    <row r="45" spans="2:50" x14ac:dyDescent="0.4">
      <c r="B45" s="32" t="s">
        <v>7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sheetProtection sheet="1" objects="1" scenarios="1"/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hamada@nifs-k.ac.jp</cp:lastModifiedBy>
  <cp:lastPrinted>2019-10-23T12:12:14Z</cp:lastPrinted>
  <dcterms:created xsi:type="dcterms:W3CDTF">2018-06-03T23:21:03Z</dcterms:created>
  <dcterms:modified xsi:type="dcterms:W3CDTF">2019-10-23T12:24:23Z</dcterms:modified>
</cp:coreProperties>
</file>