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Momoko\"/>
    </mc:Choice>
  </mc:AlternateContent>
  <bookViews>
    <workbookView xWindow="0" yWindow="0" windowWidth="15345" windowHeight="4650" firstSheet="1" activeTab="1"/>
  </bookViews>
  <sheets>
    <sheet name="１部5SetM (2)" sheetId="2" r:id="rId1"/>
    <sheet name="2部以下３SetM (2)" sheetId="3" r:id="rId2"/>
    <sheet name="Sheet1" sheetId="1" r:id="rId3"/>
  </sheets>
  <definedNames>
    <definedName name="AE" localSheetId="0">#REF!</definedName>
    <definedName name="AE" localSheetId="1">#REF!</definedName>
    <definedName name="AED" localSheetId="0">#REF!</definedName>
    <definedName name="AED" localSheetId="1">#REF!</definedName>
    <definedName name="_xlnm.Print_Area" localSheetId="0">'１部5SetM (2)'!$B$1:$AJ$32</definedName>
    <definedName name="_xlnm.Print_Area" localSheetId="1">'2部以下３SetM (2)'!$B$1:$AX$34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" l="1"/>
  <c r="E31" i="3" s="1"/>
  <c r="H31" i="3"/>
  <c r="M31" i="3"/>
  <c r="O31" i="3"/>
  <c r="T31" i="3"/>
  <c r="V31" i="3"/>
  <c r="AA31" i="3"/>
  <c r="AC31" i="3"/>
  <c r="AH31" i="3"/>
  <c r="AJ31" i="3"/>
  <c r="F32" i="3"/>
  <c r="H32" i="3"/>
  <c r="M32" i="3"/>
  <c r="O32" i="3"/>
  <c r="T32" i="3"/>
  <c r="V32" i="3"/>
  <c r="AA32" i="3"/>
  <c r="Z32" i="3" s="1"/>
  <c r="AC32" i="3"/>
  <c r="AH32" i="3"/>
  <c r="AJ32" i="3"/>
  <c r="F33" i="3"/>
  <c r="H33" i="3"/>
  <c r="M33" i="3"/>
  <c r="N33" i="3"/>
  <c r="O33" i="3"/>
  <c r="L33" i="3" s="1"/>
  <c r="P33" i="3"/>
  <c r="S33" i="3"/>
  <c r="T33" i="3"/>
  <c r="V33" i="3"/>
  <c r="W33" i="3" s="1"/>
  <c r="AA33" i="3"/>
  <c r="AD33" i="3" s="1"/>
  <c r="AB33" i="3"/>
  <c r="AC33" i="3"/>
  <c r="AH33" i="3"/>
  <c r="AG33" i="3" s="1"/>
  <c r="AJ33" i="3"/>
  <c r="AK33" i="3"/>
  <c r="AM4" i="3"/>
  <c r="AN6" i="3"/>
  <c r="AP6" i="3"/>
  <c r="G31" i="3" s="1"/>
  <c r="AR6" i="3"/>
  <c r="AN7" i="3"/>
  <c r="AP7" i="3"/>
  <c r="G32" i="3" s="1"/>
  <c r="AR7" i="3"/>
  <c r="AN8" i="3"/>
  <c r="AP8" i="3"/>
  <c r="G33" i="3" s="1"/>
  <c r="AR8" i="3"/>
  <c r="AN11" i="3"/>
  <c r="AP11" i="3"/>
  <c r="N31" i="3" s="1"/>
  <c r="AR11" i="3"/>
  <c r="AN12" i="3"/>
  <c r="AP12" i="3"/>
  <c r="N32" i="3" s="1"/>
  <c r="AR12" i="3"/>
  <c r="AN13" i="3"/>
  <c r="AP13" i="3"/>
  <c r="AR13" i="3"/>
  <c r="AN16" i="3"/>
  <c r="AP16" i="3"/>
  <c r="U31" i="3" s="1"/>
  <c r="AR16" i="3"/>
  <c r="AN17" i="3"/>
  <c r="AP17" i="3"/>
  <c r="U32" i="3" s="1"/>
  <c r="AR17" i="3"/>
  <c r="AN18" i="3"/>
  <c r="AP18" i="3"/>
  <c r="U33" i="3" s="1"/>
  <c r="AR18" i="3"/>
  <c r="AN21" i="3"/>
  <c r="AM22" i="3" s="1"/>
  <c r="AP21" i="3"/>
  <c r="AB31" i="3" s="1"/>
  <c r="AR21" i="3"/>
  <c r="AN22" i="3"/>
  <c r="AP22" i="3"/>
  <c r="AB32" i="3" s="1"/>
  <c r="AR22" i="3"/>
  <c r="AN23" i="3"/>
  <c r="AP23" i="3"/>
  <c r="AR23" i="3"/>
  <c r="AN26" i="3"/>
  <c r="AP26" i="3"/>
  <c r="AI31" i="3" s="1"/>
  <c r="AR26" i="3"/>
  <c r="AN27" i="3"/>
  <c r="AP27" i="3"/>
  <c r="AI32" i="3" s="1"/>
  <c r="AR27" i="3"/>
  <c r="AN28" i="3"/>
  <c r="AP28" i="3"/>
  <c r="AI33" i="3" s="1"/>
  <c r="AR28" i="3"/>
  <c r="E32" i="3" l="1"/>
  <c r="I31" i="3"/>
  <c r="I32" i="3"/>
  <c r="I33" i="3"/>
  <c r="AM7" i="3"/>
  <c r="L31" i="3"/>
  <c r="K32" i="3" s="1"/>
  <c r="P32" i="3"/>
  <c r="L32" i="3"/>
  <c r="AS12" i="3"/>
  <c r="AS17" i="3"/>
  <c r="W32" i="3"/>
  <c r="S31" i="3"/>
  <c r="S32" i="3"/>
  <c r="R32" i="3" s="1"/>
  <c r="W31" i="3"/>
  <c r="AM17" i="3"/>
  <c r="AD32" i="3"/>
  <c r="AD31" i="3"/>
  <c r="AS22" i="3"/>
  <c r="AM20" i="3" s="1"/>
  <c r="Z31" i="3"/>
  <c r="AK32" i="3"/>
  <c r="AK31" i="3"/>
  <c r="AL32" i="3" s="1"/>
  <c r="AT33" i="3"/>
  <c r="AG32" i="3"/>
  <c r="AM27" i="3"/>
  <c r="AE32" i="3"/>
  <c r="E33" i="3"/>
  <c r="D32" i="3" s="1"/>
  <c r="AT32" i="3"/>
  <c r="AG31" i="3"/>
  <c r="AM12" i="3"/>
  <c r="AS7" i="3"/>
  <c r="Z33" i="3"/>
  <c r="Y32" i="3" s="1"/>
  <c r="P31" i="3"/>
  <c r="AS27" i="3"/>
  <c r="D4" i="3"/>
  <c r="K4" i="3"/>
  <c r="R4" i="3"/>
  <c r="Y4" i="3"/>
  <c r="L6" i="3"/>
  <c r="N6" i="3"/>
  <c r="G11" i="3" s="1"/>
  <c r="P6" i="3"/>
  <c r="S6" i="3"/>
  <c r="U6" i="3"/>
  <c r="G16" i="3" s="1"/>
  <c r="W6" i="3"/>
  <c r="Z6" i="3"/>
  <c r="AB6" i="3"/>
  <c r="G21" i="3" s="1"/>
  <c r="AD6" i="3"/>
  <c r="AG6" i="3"/>
  <c r="AI6" i="3"/>
  <c r="G26" i="3" s="1"/>
  <c r="AK6" i="3"/>
  <c r="L7" i="3"/>
  <c r="N7" i="3"/>
  <c r="G12" i="3" s="1"/>
  <c r="P7" i="3"/>
  <c r="S7" i="3"/>
  <c r="U7" i="3"/>
  <c r="G17" i="3" s="1"/>
  <c r="W7" i="3"/>
  <c r="Z7" i="3"/>
  <c r="AB7" i="3"/>
  <c r="G22" i="3" s="1"/>
  <c r="AD7" i="3"/>
  <c r="AG7" i="3"/>
  <c r="AI7" i="3"/>
  <c r="G27" i="3" s="1"/>
  <c r="AK7" i="3"/>
  <c r="AT7" i="3"/>
  <c r="L8" i="3"/>
  <c r="N8" i="3"/>
  <c r="P8" i="3"/>
  <c r="S8" i="3"/>
  <c r="U8" i="3"/>
  <c r="G18" i="3" s="1"/>
  <c r="W8" i="3"/>
  <c r="Z8" i="3"/>
  <c r="AB8" i="3"/>
  <c r="G23" i="3" s="1"/>
  <c r="AD8" i="3"/>
  <c r="AG8" i="3"/>
  <c r="AI8" i="3"/>
  <c r="G28" i="3" s="1"/>
  <c r="AK8" i="3"/>
  <c r="AT8" i="3"/>
  <c r="F11" i="3"/>
  <c r="H11" i="3"/>
  <c r="S11" i="3"/>
  <c r="U11" i="3"/>
  <c r="W11" i="3"/>
  <c r="Z11" i="3"/>
  <c r="AB11" i="3"/>
  <c r="N21" i="3" s="1"/>
  <c r="AD11" i="3"/>
  <c r="AG11" i="3"/>
  <c r="AI11" i="3"/>
  <c r="N26" i="3" s="1"/>
  <c r="AK11" i="3"/>
  <c r="F12" i="3"/>
  <c r="H12" i="3"/>
  <c r="S12" i="3"/>
  <c r="U12" i="3"/>
  <c r="N17" i="3" s="1"/>
  <c r="W12" i="3"/>
  <c r="Z12" i="3"/>
  <c r="AB12" i="3"/>
  <c r="N22" i="3" s="1"/>
  <c r="AD12" i="3"/>
  <c r="AG12" i="3"/>
  <c r="AI12" i="3"/>
  <c r="N27" i="3" s="1"/>
  <c r="AK12" i="3"/>
  <c r="F13" i="3"/>
  <c r="G13" i="3"/>
  <c r="H13" i="3"/>
  <c r="S13" i="3"/>
  <c r="U13" i="3"/>
  <c r="N18" i="3" s="1"/>
  <c r="W13" i="3"/>
  <c r="Z13" i="3"/>
  <c r="AB13" i="3"/>
  <c r="N23" i="3" s="1"/>
  <c r="AD13" i="3"/>
  <c r="AG13" i="3"/>
  <c r="AI13" i="3"/>
  <c r="N28" i="3" s="1"/>
  <c r="AK13" i="3"/>
  <c r="F16" i="3"/>
  <c r="H16" i="3"/>
  <c r="M16" i="3"/>
  <c r="N16" i="3"/>
  <c r="O16" i="3"/>
  <c r="Z16" i="3"/>
  <c r="AB16" i="3"/>
  <c r="U21" i="3" s="1"/>
  <c r="AD16" i="3"/>
  <c r="AG16" i="3"/>
  <c r="AI16" i="3"/>
  <c r="U26" i="3" s="1"/>
  <c r="AK16" i="3"/>
  <c r="F17" i="3"/>
  <c r="H17" i="3"/>
  <c r="M17" i="3"/>
  <c r="O17" i="3"/>
  <c r="Z17" i="3"/>
  <c r="AB17" i="3"/>
  <c r="U22" i="3" s="1"/>
  <c r="AD17" i="3"/>
  <c r="AG17" i="3"/>
  <c r="AI17" i="3"/>
  <c r="U27" i="3" s="1"/>
  <c r="AK17" i="3"/>
  <c r="F18" i="3"/>
  <c r="H18" i="3"/>
  <c r="M18" i="3"/>
  <c r="O18" i="3"/>
  <c r="Z18" i="3"/>
  <c r="U23" i="3"/>
  <c r="AD18" i="3"/>
  <c r="AG18" i="3"/>
  <c r="AI18" i="3"/>
  <c r="U28" i="3" s="1"/>
  <c r="AK18" i="3"/>
  <c r="F21" i="3"/>
  <c r="H21" i="3"/>
  <c r="M21" i="3"/>
  <c r="O21" i="3"/>
  <c r="T21" i="3"/>
  <c r="V21" i="3"/>
  <c r="AG21" i="3"/>
  <c r="AI21" i="3"/>
  <c r="AB26" i="3" s="1"/>
  <c r="AK21" i="3"/>
  <c r="F22" i="3"/>
  <c r="H22" i="3"/>
  <c r="M22" i="3"/>
  <c r="O22" i="3"/>
  <c r="T22" i="3"/>
  <c r="V22" i="3"/>
  <c r="AG22" i="3"/>
  <c r="AI22" i="3"/>
  <c r="AB27" i="3" s="1"/>
  <c r="AK22" i="3"/>
  <c r="F23" i="3"/>
  <c r="H23" i="3"/>
  <c r="M23" i="3"/>
  <c r="O23" i="3"/>
  <c r="T23" i="3"/>
  <c r="V23" i="3"/>
  <c r="AG23" i="3"/>
  <c r="AI23" i="3"/>
  <c r="AB28" i="3" s="1"/>
  <c r="AK23" i="3"/>
  <c r="F26" i="3"/>
  <c r="H26" i="3"/>
  <c r="M26" i="3"/>
  <c r="O26" i="3"/>
  <c r="T26" i="3"/>
  <c r="V26" i="3"/>
  <c r="AA26" i="3"/>
  <c r="AC26" i="3"/>
  <c r="F27" i="3"/>
  <c r="H27" i="3"/>
  <c r="M27" i="3"/>
  <c r="O27" i="3"/>
  <c r="T27" i="3"/>
  <c r="V27" i="3"/>
  <c r="AA27" i="3"/>
  <c r="AC27" i="3"/>
  <c r="F28" i="3"/>
  <c r="H28" i="3"/>
  <c r="M28" i="3"/>
  <c r="O28" i="3"/>
  <c r="T28" i="3"/>
  <c r="V28" i="3"/>
  <c r="AA28" i="3"/>
  <c r="AC28" i="3"/>
  <c r="D4" i="2"/>
  <c r="K4" i="2"/>
  <c r="R4" i="2"/>
  <c r="Y4" i="2"/>
  <c r="L6" i="2"/>
  <c r="K8" i="2" s="1"/>
  <c r="N6" i="2"/>
  <c r="P6" i="2"/>
  <c r="S6" i="2"/>
  <c r="U6" i="2"/>
  <c r="W6" i="2"/>
  <c r="Z6" i="2"/>
  <c r="AB6" i="2"/>
  <c r="AD6" i="2"/>
  <c r="AE8" i="2" s="1"/>
  <c r="L7" i="2"/>
  <c r="N7" i="2"/>
  <c r="P7" i="2"/>
  <c r="S7" i="2"/>
  <c r="U7" i="2"/>
  <c r="W7" i="2"/>
  <c r="Z7" i="2"/>
  <c r="AB7" i="2"/>
  <c r="G28" i="2" s="1"/>
  <c r="AD7" i="2"/>
  <c r="AF7" i="2"/>
  <c r="L8" i="2"/>
  <c r="N8" i="2"/>
  <c r="P8" i="2"/>
  <c r="Q8" i="2" s="1"/>
  <c r="AI5" i="2" s="1"/>
  <c r="AH11" i="2" s="1"/>
  <c r="R8" i="2"/>
  <c r="S8" i="2"/>
  <c r="U8" i="2"/>
  <c r="W8" i="2"/>
  <c r="Z8" i="2"/>
  <c r="AB8" i="2"/>
  <c r="AD8" i="2"/>
  <c r="L9" i="2"/>
  <c r="N9" i="2"/>
  <c r="P9" i="2"/>
  <c r="S9" i="2"/>
  <c r="U9" i="2"/>
  <c r="W9" i="2"/>
  <c r="Z9" i="2"/>
  <c r="Y8" i="2" s="1"/>
  <c r="Y5" i="2" s="1"/>
  <c r="AB9" i="2"/>
  <c r="AD9" i="2"/>
  <c r="L10" i="2"/>
  <c r="N10" i="2"/>
  <c r="G17" i="2" s="1"/>
  <c r="P10" i="2"/>
  <c r="S10" i="2"/>
  <c r="U10" i="2"/>
  <c r="W10" i="2"/>
  <c r="X8" i="2" s="1"/>
  <c r="Z10" i="2"/>
  <c r="AB10" i="2"/>
  <c r="AD10" i="2"/>
  <c r="AF10" i="2"/>
  <c r="AF11" i="2" s="1"/>
  <c r="AI12" i="2"/>
  <c r="AH18" i="2" s="1"/>
  <c r="F13" i="2"/>
  <c r="E13" i="2" s="1"/>
  <c r="G13" i="2"/>
  <c r="H13" i="2"/>
  <c r="S13" i="2"/>
  <c r="U13" i="2"/>
  <c r="N20" i="2" s="1"/>
  <c r="W13" i="2"/>
  <c r="Z13" i="2"/>
  <c r="AB13" i="2"/>
  <c r="AD13" i="2"/>
  <c r="AE15" i="2" s="1"/>
  <c r="F14" i="2"/>
  <c r="G14" i="2"/>
  <c r="H14" i="2"/>
  <c r="E14" i="2" s="1"/>
  <c r="S14" i="2"/>
  <c r="U14" i="2"/>
  <c r="W14" i="2"/>
  <c r="Z14" i="2"/>
  <c r="AB14" i="2"/>
  <c r="AD14" i="2"/>
  <c r="AF14" i="2"/>
  <c r="F15" i="2"/>
  <c r="E15" i="2" s="1"/>
  <c r="G15" i="2"/>
  <c r="H15" i="2"/>
  <c r="R15" i="2"/>
  <c r="S15" i="2"/>
  <c r="U15" i="2"/>
  <c r="W15" i="2"/>
  <c r="Z15" i="2"/>
  <c r="AB15" i="2"/>
  <c r="AD15" i="2"/>
  <c r="F16" i="2"/>
  <c r="E16" i="2" s="1"/>
  <c r="G16" i="2"/>
  <c r="H16" i="2"/>
  <c r="S16" i="2"/>
  <c r="U16" i="2"/>
  <c r="N23" i="2" s="1"/>
  <c r="W16" i="2"/>
  <c r="Z16" i="2"/>
  <c r="AB16" i="2"/>
  <c r="AD16" i="2"/>
  <c r="F17" i="2"/>
  <c r="H17" i="2"/>
  <c r="E17" i="2" s="1"/>
  <c r="S17" i="2"/>
  <c r="U17" i="2"/>
  <c r="W17" i="2"/>
  <c r="X15" i="2" s="1"/>
  <c r="Z17" i="2"/>
  <c r="Y15" i="2" s="1"/>
  <c r="AB17" i="2"/>
  <c r="AD17" i="2"/>
  <c r="AF17" i="2"/>
  <c r="AF18" i="2" s="1"/>
  <c r="F20" i="2"/>
  <c r="E20" i="2" s="1"/>
  <c r="G20" i="2"/>
  <c r="H20" i="2"/>
  <c r="M20" i="2"/>
  <c r="L20" i="2" s="1"/>
  <c r="O20" i="2"/>
  <c r="Z20" i="2"/>
  <c r="Y22" i="2" s="1"/>
  <c r="AB20" i="2"/>
  <c r="AD20" i="2"/>
  <c r="F21" i="2"/>
  <c r="E21" i="2" s="1"/>
  <c r="G21" i="2"/>
  <c r="H21" i="2"/>
  <c r="L21" i="2"/>
  <c r="M21" i="2"/>
  <c r="N21" i="2"/>
  <c r="O21" i="2"/>
  <c r="P21" i="2"/>
  <c r="Z21" i="2"/>
  <c r="AB21" i="2"/>
  <c r="AD21" i="2"/>
  <c r="AF21" i="2"/>
  <c r="F22" i="2"/>
  <c r="E22" i="2" s="1"/>
  <c r="G22" i="2"/>
  <c r="H22" i="2"/>
  <c r="M22" i="2"/>
  <c r="L22" i="2" s="1"/>
  <c r="N22" i="2"/>
  <c r="O22" i="2"/>
  <c r="AF24" i="2" s="1"/>
  <c r="AF25" i="2" s="1"/>
  <c r="Z22" i="2"/>
  <c r="AB22" i="2"/>
  <c r="AD22" i="2"/>
  <c r="E23" i="2"/>
  <c r="F23" i="2"/>
  <c r="G23" i="2"/>
  <c r="H23" i="2"/>
  <c r="I23" i="2"/>
  <c r="M23" i="2"/>
  <c r="L23" i="2" s="1"/>
  <c r="O23" i="2"/>
  <c r="Z23" i="2"/>
  <c r="AB23" i="2"/>
  <c r="AD23" i="2"/>
  <c r="AE22" i="2" s="1"/>
  <c r="F24" i="2"/>
  <c r="E24" i="2" s="1"/>
  <c r="G24" i="2"/>
  <c r="H24" i="2"/>
  <c r="M24" i="2"/>
  <c r="L24" i="2" s="1"/>
  <c r="N24" i="2"/>
  <c r="O24" i="2"/>
  <c r="Z24" i="2"/>
  <c r="AB24" i="2"/>
  <c r="U31" i="2" s="1"/>
  <c r="AD24" i="2"/>
  <c r="E27" i="2"/>
  <c r="F27" i="2"/>
  <c r="G27" i="2"/>
  <c r="H27" i="2"/>
  <c r="I27" i="2"/>
  <c r="M27" i="2"/>
  <c r="N27" i="2"/>
  <c r="O27" i="2"/>
  <c r="L27" i="2" s="1"/>
  <c r="T27" i="2"/>
  <c r="S27" i="2" s="1"/>
  <c r="U27" i="2"/>
  <c r="V27" i="2"/>
  <c r="F28" i="2"/>
  <c r="E28" i="2" s="1"/>
  <c r="H28" i="2"/>
  <c r="L28" i="2"/>
  <c r="M28" i="2"/>
  <c r="AF28" i="2" s="1"/>
  <c r="N28" i="2"/>
  <c r="O28" i="2"/>
  <c r="P28" i="2"/>
  <c r="T28" i="2"/>
  <c r="U28" i="2"/>
  <c r="V28" i="2"/>
  <c r="S28" i="2" s="1"/>
  <c r="E29" i="2"/>
  <c r="F29" i="2"/>
  <c r="G29" i="2"/>
  <c r="H29" i="2"/>
  <c r="I29" i="2"/>
  <c r="M29" i="2"/>
  <c r="L29" i="2" s="1"/>
  <c r="N29" i="2"/>
  <c r="O29" i="2"/>
  <c r="T29" i="2"/>
  <c r="U29" i="2"/>
  <c r="V29" i="2"/>
  <c r="S29" i="2" s="1"/>
  <c r="E30" i="2"/>
  <c r="F30" i="2"/>
  <c r="G30" i="2"/>
  <c r="H30" i="2"/>
  <c r="I30" i="2"/>
  <c r="M30" i="2"/>
  <c r="N30" i="2"/>
  <c r="O30" i="2"/>
  <c r="L30" i="2" s="1"/>
  <c r="T30" i="2"/>
  <c r="U30" i="2"/>
  <c r="V30" i="2"/>
  <c r="S30" i="2" s="1"/>
  <c r="F31" i="2"/>
  <c r="E31" i="2" s="1"/>
  <c r="G31" i="2"/>
  <c r="H31" i="2"/>
  <c r="L31" i="2"/>
  <c r="M31" i="2"/>
  <c r="N31" i="2"/>
  <c r="O31" i="2"/>
  <c r="P31" i="2"/>
  <c r="T31" i="2"/>
  <c r="V31" i="2"/>
  <c r="S31" i="2" s="1"/>
  <c r="P18" i="3" l="1"/>
  <c r="S22" i="3"/>
  <c r="L23" i="3"/>
  <c r="I27" i="3"/>
  <c r="J32" i="3"/>
  <c r="AM5" i="3"/>
  <c r="AM10" i="3"/>
  <c r="Q32" i="3"/>
  <c r="K30" i="3" s="1"/>
  <c r="AM15" i="3"/>
  <c r="X32" i="3"/>
  <c r="R30" i="3" s="1"/>
  <c r="Y30" i="3"/>
  <c r="AF32" i="3"/>
  <c r="AT34" i="3"/>
  <c r="AF30" i="3"/>
  <c r="AM25" i="3"/>
  <c r="D30" i="3"/>
  <c r="AV30" i="3"/>
  <c r="E18" i="3"/>
  <c r="X7" i="3"/>
  <c r="AT12" i="3"/>
  <c r="AT13" i="3"/>
  <c r="L27" i="3"/>
  <c r="L26" i="3"/>
  <c r="P23" i="3"/>
  <c r="AF7" i="3"/>
  <c r="AL12" i="3"/>
  <c r="R12" i="3"/>
  <c r="W23" i="3"/>
  <c r="L18" i="3"/>
  <c r="I11" i="3"/>
  <c r="AD28" i="3"/>
  <c r="Z26" i="3"/>
  <c r="I26" i="3"/>
  <c r="I21" i="3"/>
  <c r="E27" i="3"/>
  <c r="E13" i="3"/>
  <c r="W21" i="3"/>
  <c r="Z28" i="3"/>
  <c r="Z27" i="3"/>
  <c r="AF22" i="3"/>
  <c r="AL22" i="3"/>
  <c r="AL17" i="3"/>
  <c r="S27" i="3"/>
  <c r="S26" i="3"/>
  <c r="AF17" i="3"/>
  <c r="S21" i="3"/>
  <c r="Y17" i="3"/>
  <c r="S23" i="3"/>
  <c r="AE17" i="3"/>
  <c r="P28" i="3"/>
  <c r="L28" i="3"/>
  <c r="AT28" i="3"/>
  <c r="AF12" i="3"/>
  <c r="Y12" i="3"/>
  <c r="L22" i="3"/>
  <c r="AE12" i="3"/>
  <c r="X12" i="3"/>
  <c r="L17" i="3"/>
  <c r="E26" i="3"/>
  <c r="AT27" i="3"/>
  <c r="E28" i="3"/>
  <c r="AT9" i="3"/>
  <c r="AL7" i="3"/>
  <c r="AT22" i="3"/>
  <c r="E22" i="3"/>
  <c r="E23" i="3"/>
  <c r="AE7" i="3"/>
  <c r="I22" i="3"/>
  <c r="Y7" i="3"/>
  <c r="AT23" i="3"/>
  <c r="E21" i="3"/>
  <c r="E17" i="3"/>
  <c r="AT17" i="3"/>
  <c r="R7" i="3"/>
  <c r="E16" i="3"/>
  <c r="K7" i="3"/>
  <c r="E12" i="3"/>
  <c r="E11" i="3"/>
  <c r="Q7" i="3"/>
  <c r="W28" i="3"/>
  <c r="S28" i="3"/>
  <c r="P27" i="3"/>
  <c r="AD26" i="3"/>
  <c r="I23" i="3"/>
  <c r="P22" i="3"/>
  <c r="P21" i="3"/>
  <c r="L21" i="3"/>
  <c r="I18" i="3"/>
  <c r="P16" i="3"/>
  <c r="L16" i="3"/>
  <c r="W27" i="3"/>
  <c r="W26" i="3"/>
  <c r="W22" i="3"/>
  <c r="AT18" i="3"/>
  <c r="I17" i="3"/>
  <c r="I16" i="3"/>
  <c r="I12" i="3"/>
  <c r="I28" i="3"/>
  <c r="AD27" i="3"/>
  <c r="P26" i="3"/>
  <c r="P17" i="3"/>
  <c r="I13" i="3"/>
  <c r="K29" i="2"/>
  <c r="K22" i="2"/>
  <c r="R5" i="2"/>
  <c r="Y19" i="2"/>
  <c r="D15" i="2"/>
  <c r="R12" i="2"/>
  <c r="R29" i="2"/>
  <c r="J29" i="2"/>
  <c r="D29" i="2"/>
  <c r="D22" i="2"/>
  <c r="Y12" i="2"/>
  <c r="AH12" i="2"/>
  <c r="K5" i="2"/>
  <c r="AH5" i="2"/>
  <c r="I31" i="2"/>
  <c r="P29" i="2"/>
  <c r="I28" i="2"/>
  <c r="I21" i="2"/>
  <c r="P20" i="2"/>
  <c r="AF31" i="2"/>
  <c r="AF32" i="2" s="1"/>
  <c r="W30" i="2"/>
  <c r="W29" i="2"/>
  <c r="W27" i="2"/>
  <c r="P24" i="2"/>
  <c r="I22" i="2"/>
  <c r="I20" i="2"/>
  <c r="I16" i="2"/>
  <c r="I15" i="2"/>
  <c r="I13" i="2"/>
  <c r="W31" i="2"/>
  <c r="P30" i="2"/>
  <c r="W28" i="2"/>
  <c r="P27" i="2"/>
  <c r="I24" i="2"/>
  <c r="P23" i="2"/>
  <c r="P22" i="2"/>
  <c r="I17" i="2"/>
  <c r="I14" i="2"/>
  <c r="Y5" i="3" l="1"/>
  <c r="K27" i="3"/>
  <c r="R5" i="3"/>
  <c r="AW30" i="3"/>
  <c r="AV34" i="3" s="1"/>
  <c r="AT14" i="3"/>
  <c r="AT30" i="3"/>
  <c r="AU30" i="3"/>
  <c r="R10" i="3"/>
  <c r="X22" i="3"/>
  <c r="D12" i="3"/>
  <c r="AV10" i="3" s="1"/>
  <c r="J27" i="3"/>
  <c r="D27" i="3"/>
  <c r="Y27" i="3"/>
  <c r="J12" i="3"/>
  <c r="AW10" i="3" s="1"/>
  <c r="AF10" i="3"/>
  <c r="K22" i="3"/>
  <c r="D17" i="3"/>
  <c r="AV5" i="3"/>
  <c r="Y10" i="3"/>
  <c r="AF20" i="3"/>
  <c r="AF15" i="3"/>
  <c r="R27" i="3"/>
  <c r="Y15" i="3"/>
  <c r="R22" i="3"/>
  <c r="Q27" i="3"/>
  <c r="AT29" i="3"/>
  <c r="Q22" i="3"/>
  <c r="K17" i="3"/>
  <c r="AT24" i="3"/>
  <c r="AW5" i="3"/>
  <c r="J22" i="3"/>
  <c r="D22" i="3"/>
  <c r="AT19" i="3"/>
  <c r="K5" i="3"/>
  <c r="AT5" i="3" s="1"/>
  <c r="AE27" i="3"/>
  <c r="J17" i="3"/>
  <c r="X27" i="3"/>
  <c r="Q17" i="3"/>
  <c r="AU5" i="3"/>
  <c r="X29" i="2"/>
  <c r="R26" i="2" s="1"/>
  <c r="J22" i="2"/>
  <c r="D19" i="2"/>
  <c r="AH19" i="2"/>
  <c r="Q22" i="2"/>
  <c r="AI19" i="2" s="1"/>
  <c r="AH25" i="2" s="1"/>
  <c r="Q29" i="2"/>
  <c r="AI26" i="2" s="1"/>
  <c r="AH32" i="2" s="1"/>
  <c r="J15" i="2"/>
  <c r="AG5" i="2"/>
  <c r="AF5" i="2"/>
  <c r="D26" i="2"/>
  <c r="D12" i="2"/>
  <c r="AH26" i="2"/>
  <c r="R20" i="3" l="1"/>
  <c r="K25" i="3"/>
  <c r="K20" i="3"/>
  <c r="AU20" i="3" s="1"/>
  <c r="AV15" i="3"/>
  <c r="Y25" i="3"/>
  <c r="D15" i="3"/>
  <c r="D25" i="3"/>
  <c r="D20" i="3"/>
  <c r="D10" i="3"/>
  <c r="AV25" i="3"/>
  <c r="AV9" i="3"/>
  <c r="AW25" i="3"/>
  <c r="AV14" i="3"/>
  <c r="AW20" i="3"/>
  <c r="K15" i="3"/>
  <c r="AT15" i="3" s="1"/>
  <c r="AW15" i="3"/>
  <c r="AV20" i="3"/>
  <c r="AU10" i="3"/>
  <c r="AT10" i="3"/>
  <c r="AU25" i="3"/>
  <c r="R25" i="3"/>
  <c r="AT25" i="3" s="1"/>
  <c r="AF19" i="2"/>
  <c r="AG19" i="2"/>
  <c r="K26" i="2"/>
  <c r="AG26" i="2" s="1"/>
  <c r="K19" i="2"/>
  <c r="AF12" i="2"/>
  <c r="AG12" i="2"/>
  <c r="AT20" i="3" l="1"/>
  <c r="AU15" i="3"/>
  <c r="AV19" i="3"/>
  <c r="AV29" i="3"/>
  <c r="AV24" i="3"/>
  <c r="AF26" i="2"/>
</calcChain>
</file>

<file path=xl/sharedStrings.xml><?xml version="1.0" encoding="utf-8"?>
<sst xmlns="http://schemas.openxmlformats.org/spreadsheetml/2006/main" count="43" uniqueCount="31">
  <si>
    <t>大学</t>
    <rPh sb="0" eb="2">
      <t>ダイガク</t>
    </rPh>
    <phoneticPr fontId="5"/>
  </si>
  <si>
    <t>順位</t>
    <rPh sb="0" eb="2">
      <t>ジュンイ</t>
    </rPh>
    <phoneticPr fontId="5"/>
  </si>
  <si>
    <t>失セット</t>
    <rPh sb="0" eb="1">
      <t>シツ</t>
    </rPh>
    <phoneticPr fontId="5"/>
  </si>
  <si>
    <t>得セット</t>
    <rPh sb="0" eb="1">
      <t>トク</t>
    </rPh>
    <phoneticPr fontId="5"/>
  </si>
  <si>
    <t>負</t>
    <rPh sb="0" eb="1">
      <t>マ</t>
    </rPh>
    <phoneticPr fontId="5"/>
  </si>
  <si>
    <t>勝</t>
    <rPh sb="0" eb="1">
      <t>カ</t>
    </rPh>
    <phoneticPr fontId="5"/>
  </si>
  <si>
    <t>１部上位リーグ</t>
    <rPh sb="1" eb="2">
      <t>ブ</t>
    </rPh>
    <rPh sb="2" eb="4">
      <t>ジョウイ</t>
    </rPh>
    <phoneticPr fontId="5"/>
  </si>
  <si>
    <t>会場：○○○○体育館</t>
    <phoneticPr fontId="5"/>
  </si>
  <si>
    <t>期間：平成　　年　　月　日（木）～　月　日（日）</t>
    <phoneticPr fontId="5"/>
  </si>
  <si>
    <t>平成○○年度九州大学○季バレーボール○子リーグ○○大会</t>
    <rPh sb="19" eb="20">
      <t>ジョシ</t>
    </rPh>
    <phoneticPr fontId="5"/>
  </si>
  <si>
    <t>６位</t>
    <rPh sb="1" eb="2">
      <t>イ</t>
    </rPh>
    <phoneticPr fontId="5"/>
  </si>
  <si>
    <t>５位</t>
    <rPh sb="1" eb="2">
      <t>イ</t>
    </rPh>
    <phoneticPr fontId="5"/>
  </si>
  <si>
    <t>４位</t>
    <rPh sb="1" eb="2">
      <t>イ</t>
    </rPh>
    <phoneticPr fontId="5"/>
  </si>
  <si>
    <t>３位</t>
    <rPh sb="1" eb="2">
      <t>イ</t>
    </rPh>
    <phoneticPr fontId="5"/>
  </si>
  <si>
    <t>２位</t>
    <rPh sb="1" eb="2">
      <t>イ</t>
    </rPh>
    <phoneticPr fontId="5"/>
  </si>
  <si>
    <t>１位</t>
    <rPh sb="1" eb="2">
      <t>イ</t>
    </rPh>
    <phoneticPr fontId="5"/>
  </si>
  <si>
    <t>期間：平成30年5月17日（木）～5月20日（日）</t>
    <phoneticPr fontId="5"/>
  </si>
  <si>
    <t>平成30年度九州大学春季バレーボール男子リーグ沖縄大会</t>
    <rPh sb="10" eb="11">
      <t>シュン</t>
    </rPh>
    <rPh sb="18" eb="19">
      <t>オトコ</t>
    </rPh>
    <rPh sb="19" eb="20">
      <t>ジョシ</t>
    </rPh>
    <rPh sb="23" eb="25">
      <t>オキナワ</t>
    </rPh>
    <rPh sb="25" eb="27">
      <t>タイカイ</t>
    </rPh>
    <phoneticPr fontId="5"/>
  </si>
  <si>
    <t xml:space="preserve"> </t>
    <phoneticPr fontId="5"/>
  </si>
  <si>
    <t>※　尚、１・２位ならびに4・５位は得・失セット率の差により決定した。</t>
    <rPh sb="2" eb="3">
      <t>ナオ</t>
    </rPh>
    <rPh sb="7" eb="8">
      <t>イ</t>
    </rPh>
    <rPh sb="15" eb="16">
      <t>イ</t>
    </rPh>
    <rPh sb="17" eb="18">
      <t>トクシ</t>
    </rPh>
    <rPh sb="19" eb="20">
      <t>ｓｈｉｔｕ</t>
    </rPh>
    <rPh sb="23" eb="24">
      <t>リツ</t>
    </rPh>
    <rPh sb="25" eb="26">
      <t>サ</t>
    </rPh>
    <rPh sb="29" eb="31">
      <t>ケッテイ</t>
    </rPh>
    <phoneticPr fontId="5"/>
  </si>
  <si>
    <t>6部リーグ</t>
    <rPh sb="1" eb="2">
      <t>ブ</t>
    </rPh>
    <phoneticPr fontId="5"/>
  </si>
  <si>
    <t>福岡県立大学</t>
    <rPh sb="0" eb="2">
      <t>フクオカ</t>
    </rPh>
    <rPh sb="2" eb="4">
      <t>ケンリツ</t>
    </rPh>
    <rPh sb="4" eb="6">
      <t>ダイガク</t>
    </rPh>
    <phoneticPr fontId="5"/>
  </si>
  <si>
    <t>熊本県立大学</t>
    <rPh sb="0" eb="2">
      <t>クマモト</t>
    </rPh>
    <rPh sb="2" eb="4">
      <t>ケンリツ</t>
    </rPh>
    <rPh sb="4" eb="6">
      <t>ダイガク</t>
    </rPh>
    <phoneticPr fontId="5"/>
  </si>
  <si>
    <t>日本文理大学</t>
    <rPh sb="0" eb="2">
      <t>ニホン</t>
    </rPh>
    <rPh sb="2" eb="4">
      <t>ブンリ</t>
    </rPh>
    <rPh sb="4" eb="6">
      <t>ダイガク</t>
    </rPh>
    <phoneticPr fontId="5"/>
  </si>
  <si>
    <t>長崎大学経済学部</t>
    <rPh sb="0" eb="2">
      <t>ナガサキ</t>
    </rPh>
    <rPh sb="2" eb="4">
      <t>ダイガク</t>
    </rPh>
    <rPh sb="4" eb="6">
      <t>ケイザイ</t>
    </rPh>
    <rPh sb="6" eb="8">
      <t>ガクブ</t>
    </rPh>
    <phoneticPr fontId="5"/>
  </si>
  <si>
    <t>6部リーグ戦成績</t>
    <rPh sb="1" eb="2">
      <t>ブ</t>
    </rPh>
    <rPh sb="5" eb="6">
      <t>セン</t>
    </rPh>
    <rPh sb="6" eb="8">
      <t>セイセキ</t>
    </rPh>
    <phoneticPr fontId="5"/>
  </si>
  <si>
    <t xml:space="preserve">  3勝0敗</t>
    <rPh sb="3" eb="4">
      <t>ショウ</t>
    </rPh>
    <rPh sb="5" eb="6">
      <t>ハイ</t>
    </rPh>
    <phoneticPr fontId="5"/>
  </si>
  <si>
    <t xml:space="preserve">  2勝1敗</t>
    <rPh sb="3" eb="4">
      <t>ショウ</t>
    </rPh>
    <rPh sb="5" eb="6">
      <t>ハイ</t>
    </rPh>
    <phoneticPr fontId="5"/>
  </si>
  <si>
    <t xml:space="preserve">  1勝2敗</t>
    <rPh sb="3" eb="4">
      <t>ショウ</t>
    </rPh>
    <rPh sb="5" eb="6">
      <t>ハイ</t>
    </rPh>
    <phoneticPr fontId="5"/>
  </si>
  <si>
    <t xml:space="preserve">  0勝3敗</t>
    <rPh sb="3" eb="4">
      <t>ショウ</t>
    </rPh>
    <rPh sb="5" eb="6">
      <t>ハイ</t>
    </rPh>
    <phoneticPr fontId="5"/>
  </si>
  <si>
    <t>会場：与那原観光交流施設</t>
    <rPh sb="3" eb="6">
      <t>ヨナバル</t>
    </rPh>
    <rPh sb="6" eb="8">
      <t>カンコウ</t>
    </rPh>
    <rPh sb="8" eb="10">
      <t>コウリュウ</t>
    </rPh>
    <rPh sb="10" eb="12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</si>
</sst>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ill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>
      <alignment vertical="center"/>
    </xf>
    <xf numFmtId="0" fontId="3" fillId="0" borderId="12" xfId="1" applyFont="1" applyFill="1" applyBorder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" fillId="0" borderId="14" xfId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0" xfId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  <protection locked="0"/>
    </xf>
    <xf numFmtId="0" fontId="1" fillId="0" borderId="0" xfId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4" fillId="0" borderId="0" xfId="1" applyFont="1">
      <alignment vertical="center"/>
    </xf>
    <xf numFmtId="0" fontId="1" fillId="0" borderId="11" xfId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" fillId="0" borderId="12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1" fillId="0" borderId="12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7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Fill="1" applyBorder="1" applyAlignment="1" applyProtection="1">
      <alignment horizontal="center" vertical="center" shrinkToFit="1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121920</xdr:rowOff>
    </xdr:from>
    <xdr:to>
      <xdr:col>9</xdr:col>
      <xdr:colOff>30480</xdr:colOff>
      <xdr:row>8</xdr:row>
      <xdr:rowOff>132080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24100" y="979170"/>
          <a:ext cx="2935605" cy="524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101600</xdr:colOff>
      <xdr:row>12</xdr:row>
      <xdr:rowOff>64135</xdr:rowOff>
    </xdr:from>
    <xdr:to>
      <xdr:col>16</xdr:col>
      <xdr:colOff>72390</xdr:colOff>
      <xdr:row>16</xdr:row>
      <xdr:rowOff>60960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11850" y="2121535"/>
          <a:ext cx="345694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19</xdr:row>
      <xdr:rowOff>75565</xdr:rowOff>
    </xdr:from>
    <xdr:to>
      <xdr:col>23</xdr:col>
      <xdr:colOff>76200</xdr:colOff>
      <xdr:row>23</xdr:row>
      <xdr:rowOff>71120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3333115"/>
          <a:ext cx="3467100" cy="681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105410</xdr:colOff>
      <xdr:row>26</xdr:row>
      <xdr:rowOff>4445</xdr:rowOff>
    </xdr:from>
    <xdr:to>
      <xdr:col>30</xdr:col>
      <xdr:colOff>86360</xdr:colOff>
      <xdr:row>30</xdr:row>
      <xdr:rowOff>40640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50010" y="4462145"/>
          <a:ext cx="3467100" cy="721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38325" y="771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01690" y="1647825"/>
          <a:ext cx="345694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24860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39850" y="33432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107025" y="4200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2174200" y="50577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2"/>
  <sheetViews>
    <sheetView zoomScale="125" workbookViewId="0">
      <selection activeCell="C5" sqref="C5:C11"/>
    </sheetView>
  </sheetViews>
  <sheetFormatPr defaultColWidth="7.625" defaultRowHeight="13.5" x14ac:dyDescent="0.4"/>
  <cols>
    <col min="1" max="2" width="4" style="1" customWidth="1"/>
    <col min="3" max="3" width="12.375" style="1" customWidth="1"/>
    <col min="4" max="4" width="2.125" style="1" customWidth="1"/>
    <col min="5" max="6" width="2.875" style="1" customWidth="1"/>
    <col min="7" max="7" width="2.125" style="1" customWidth="1"/>
    <col min="8" max="8" width="2.625" style="1" customWidth="1"/>
    <col min="9" max="11" width="2.125" style="1" customWidth="1"/>
    <col min="12" max="12" width="3.375" style="1" customWidth="1"/>
    <col min="13" max="13" width="2.625" style="1" customWidth="1"/>
    <col min="14" max="14" width="2.125" style="1" customWidth="1"/>
    <col min="15" max="15" width="2.625" style="1" customWidth="1"/>
    <col min="16" max="16" width="2.875" style="1" customWidth="1"/>
    <col min="17" max="18" width="2.125" style="1" customWidth="1"/>
    <col min="19" max="19" width="1.875" style="1" customWidth="1"/>
    <col min="20" max="20" width="2.625" style="1" customWidth="1"/>
    <col min="21" max="21" width="2.125" style="1" customWidth="1"/>
    <col min="22" max="22" width="2.5" style="1" customWidth="1"/>
    <col min="23" max="23" width="1.625" style="1" customWidth="1"/>
    <col min="24" max="24" width="2.125" style="1" customWidth="1"/>
    <col min="25" max="25" width="3.125" style="1" customWidth="1"/>
    <col min="26" max="26" width="1.875" style="1" customWidth="1"/>
    <col min="27" max="27" width="2.375" style="1" customWidth="1"/>
    <col min="28" max="28" width="2.125" style="1" customWidth="1"/>
    <col min="29" max="29" width="2" style="1" customWidth="1"/>
    <col min="30" max="30" width="2.125" style="1" customWidth="1"/>
    <col min="31" max="31" width="2" style="1" customWidth="1"/>
    <col min="32" max="33" width="3.625" style="1" customWidth="1"/>
    <col min="34" max="35" width="6.875" style="1" customWidth="1"/>
    <col min="36" max="36" width="3.875" style="1" customWidth="1"/>
    <col min="37" max="16384" width="7.625" style="1"/>
  </cols>
  <sheetData>
    <row r="1" spans="2:37" ht="18.75" x14ac:dyDescent="0.4">
      <c r="B1" s="31" t="s">
        <v>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0"/>
    </row>
    <row r="2" spans="2:37" x14ac:dyDescent="0.4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8"/>
    </row>
    <row r="3" spans="2:37" x14ac:dyDescent="0.4">
      <c r="B3" s="27" t="s">
        <v>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</row>
    <row r="4" spans="2:37" ht="12.75" customHeight="1" x14ac:dyDescent="0.4">
      <c r="B4" s="25"/>
      <c r="C4" s="24" t="s">
        <v>6</v>
      </c>
      <c r="D4" s="66" t="str">
        <f>C5</f>
        <v>大学</v>
      </c>
      <c r="E4" s="67"/>
      <c r="F4" s="67"/>
      <c r="G4" s="67"/>
      <c r="H4" s="67"/>
      <c r="I4" s="67"/>
      <c r="J4" s="68"/>
      <c r="K4" s="66" t="str">
        <f>C12</f>
        <v>大学</v>
      </c>
      <c r="L4" s="67"/>
      <c r="M4" s="67"/>
      <c r="N4" s="67"/>
      <c r="O4" s="67"/>
      <c r="P4" s="67"/>
      <c r="Q4" s="68"/>
      <c r="R4" s="66" t="str">
        <f>C19</f>
        <v>大学</v>
      </c>
      <c r="S4" s="67"/>
      <c r="T4" s="67"/>
      <c r="U4" s="67"/>
      <c r="V4" s="67"/>
      <c r="W4" s="67"/>
      <c r="X4" s="68"/>
      <c r="Y4" s="66" t="str">
        <f>C26</f>
        <v>大学</v>
      </c>
      <c r="Z4" s="67"/>
      <c r="AA4" s="67"/>
      <c r="AB4" s="67"/>
      <c r="AC4" s="67"/>
      <c r="AD4" s="67"/>
      <c r="AE4" s="68"/>
      <c r="AF4" s="23" t="s">
        <v>5</v>
      </c>
      <c r="AG4" s="22" t="s">
        <v>4</v>
      </c>
      <c r="AH4" s="21" t="s">
        <v>3</v>
      </c>
      <c r="AI4" s="20" t="s">
        <v>2</v>
      </c>
      <c r="AJ4" s="19" t="s">
        <v>1</v>
      </c>
      <c r="AK4" s="18"/>
    </row>
    <row r="5" spans="2:37" ht="12.75" customHeight="1" x14ac:dyDescent="0.4">
      <c r="B5" s="47">
        <v>1</v>
      </c>
      <c r="C5" s="50" t="s">
        <v>0</v>
      </c>
      <c r="D5" s="7"/>
      <c r="E5" s="6"/>
      <c r="F5" s="6"/>
      <c r="G5" s="6"/>
      <c r="H5" s="6"/>
      <c r="I5" s="6"/>
      <c r="J5" s="5"/>
      <c r="K5" s="7" t="str">
        <f>IF(OR(K8&gt;=3,Q8&gt;=3),IF(K8&gt;Q8,"○","●"),"-")</f>
        <v>-</v>
      </c>
      <c r="L5" s="6"/>
      <c r="M5" s="6"/>
      <c r="N5" s="6"/>
      <c r="O5" s="6"/>
      <c r="P5" s="6"/>
      <c r="Q5" s="5"/>
      <c r="R5" s="7" t="str">
        <f>IF(OR(R8&gt;=3,X8&gt;=3),IF(R8&gt;X8,"○","●"),"-")</f>
        <v>-</v>
      </c>
      <c r="S5" s="6"/>
      <c r="T5" s="6"/>
      <c r="U5" s="6"/>
      <c r="V5" s="6"/>
      <c r="W5" s="6"/>
      <c r="X5" s="5"/>
      <c r="Y5" s="7" t="str">
        <f>IF(OR(Y8&gt;=3,AE8&gt;=3),IF(Y8&gt;AE8,"○","●"),"-")</f>
        <v>-</v>
      </c>
      <c r="Z5" s="6"/>
      <c r="AA5" s="6"/>
      <c r="AB5" s="6"/>
      <c r="AC5" s="6"/>
      <c r="AD5" s="6"/>
      <c r="AE5" s="5"/>
      <c r="AF5" s="53">
        <f>COUNTIF(D5:AE5,"○")</f>
        <v>0</v>
      </c>
      <c r="AG5" s="53">
        <f>COUNTIF(D5:AE5,"●")</f>
        <v>0</v>
      </c>
      <c r="AH5" s="53">
        <f>D7+K8+R7+Y8</f>
        <v>0</v>
      </c>
      <c r="AI5" s="53">
        <f>J7+Q8+X7+AE7</f>
        <v>0</v>
      </c>
      <c r="AJ5" s="57"/>
      <c r="AK5" s="18"/>
    </row>
    <row r="6" spans="2:37" ht="12.75" customHeight="1" x14ac:dyDescent="0.4">
      <c r="B6" s="64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0</v>
      </c>
      <c r="M6" s="17"/>
      <c r="N6" s="6" t="str">
        <f>IF(M6="","","－")</f>
        <v/>
      </c>
      <c r="O6" s="17"/>
      <c r="P6" s="6">
        <f>IF(M6&lt;O6,1,0)</f>
        <v>0</v>
      </c>
      <c r="Q6" s="5"/>
      <c r="R6" s="13"/>
      <c r="S6" s="6">
        <f>IF(T6&gt;V6,1,0)</f>
        <v>0</v>
      </c>
      <c r="T6" s="17"/>
      <c r="U6" s="6" t="str">
        <f>IF(T6="","","－")</f>
        <v/>
      </c>
      <c r="V6" s="17"/>
      <c r="W6" s="6">
        <f>IF(T6&lt;V6,1,0)</f>
        <v>0</v>
      </c>
      <c r="X6" s="5"/>
      <c r="Y6" s="13"/>
      <c r="Z6" s="6">
        <f>IF(AA6&gt;AC6,1,0)</f>
        <v>0</v>
      </c>
      <c r="AA6" s="17"/>
      <c r="AB6" s="6" t="str">
        <f>IF(AA6="","","－")</f>
        <v/>
      </c>
      <c r="AC6" s="17"/>
      <c r="AD6" s="6">
        <f>IF(AA6&lt;AC6,1,0)</f>
        <v>0</v>
      </c>
      <c r="AE6" s="5"/>
      <c r="AF6" s="54"/>
      <c r="AG6" s="54"/>
      <c r="AH6" s="55"/>
      <c r="AI6" s="55"/>
      <c r="AJ6" s="58"/>
    </row>
    <row r="7" spans="2:37" ht="12.75" customHeight="1" x14ac:dyDescent="0.4">
      <c r="B7" s="48"/>
      <c r="C7" s="51"/>
      <c r="D7" s="7"/>
      <c r="E7" s="6"/>
      <c r="F7" s="6"/>
      <c r="G7" s="6"/>
      <c r="H7" s="6"/>
      <c r="I7" s="6"/>
      <c r="J7" s="5"/>
      <c r="L7" s="6">
        <f>IF(M7&gt;O7,1,0)</f>
        <v>0</v>
      </c>
      <c r="M7" s="17"/>
      <c r="N7" s="6" t="str">
        <f>IF(M7="","","－")</f>
        <v/>
      </c>
      <c r="O7" s="17"/>
      <c r="P7" s="6">
        <f>IF(M7&lt;O7,1,0)</f>
        <v>0</v>
      </c>
      <c r="Q7" s="12"/>
      <c r="S7" s="6">
        <f>IF(T7&gt;V7,1,0)</f>
        <v>0</v>
      </c>
      <c r="T7" s="17"/>
      <c r="U7" s="6" t="str">
        <f>IF(T7="","","－")</f>
        <v/>
      </c>
      <c r="V7" s="17"/>
      <c r="W7" s="6">
        <f>IF(T7&lt;V7,1,0)</f>
        <v>0</v>
      </c>
      <c r="X7" s="12"/>
      <c r="Z7" s="6">
        <f>IF(AA7&gt;AC7,1,0)</f>
        <v>0</v>
      </c>
      <c r="AA7" s="17"/>
      <c r="AB7" s="6" t="str">
        <f>IF(AA7="","","－")</f>
        <v/>
      </c>
      <c r="AC7" s="17"/>
      <c r="AD7" s="6">
        <f>IF(AA7&lt;AC7,1,0)</f>
        <v>0</v>
      </c>
      <c r="AE7" s="12"/>
      <c r="AF7" s="60">
        <f>SUM(M6:M10,T6:T10,F6:F10,AA6:AA10)</f>
        <v>0</v>
      </c>
      <c r="AG7" s="61"/>
      <c r="AH7" s="55"/>
      <c r="AI7" s="55"/>
      <c r="AJ7" s="58"/>
    </row>
    <row r="8" spans="2:37" ht="12.75" customHeight="1" x14ac:dyDescent="0.4">
      <c r="B8" s="64"/>
      <c r="C8" s="51"/>
      <c r="D8" s="7"/>
      <c r="E8" s="6"/>
      <c r="F8" s="6"/>
      <c r="G8" s="6"/>
      <c r="H8" s="6"/>
      <c r="I8" s="6"/>
      <c r="J8" s="5"/>
      <c r="K8" s="7">
        <f>L6+L7+L8+L9+L10</f>
        <v>0</v>
      </c>
      <c r="L8" s="6">
        <f>IF(M8&gt;O8,1,0)</f>
        <v>0</v>
      </c>
      <c r="M8" s="17"/>
      <c r="N8" s="6" t="str">
        <f>IF(M8="","","－")</f>
        <v/>
      </c>
      <c r="O8" s="17"/>
      <c r="P8" s="6">
        <f>IF(M8&lt;O8,1,0)</f>
        <v>0</v>
      </c>
      <c r="Q8" s="5">
        <f>P6+P7+P8+P9+P10</f>
        <v>0</v>
      </c>
      <c r="R8" s="7">
        <f>S6+S7+S8+S9+S10</f>
        <v>0</v>
      </c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>
        <f>W6+W7+W8+W9+W10</f>
        <v>0</v>
      </c>
      <c r="Y8" s="7">
        <f>Z6+Z7+Z8+Z9+Z10</f>
        <v>0</v>
      </c>
      <c r="Z8" s="6">
        <f>IF(AA8&gt;AC8,1,0)</f>
        <v>0</v>
      </c>
      <c r="AA8" s="17"/>
      <c r="AB8" s="6" t="str">
        <f>IF(AA8="","","－")</f>
        <v/>
      </c>
      <c r="AC8" s="17"/>
      <c r="AD8" s="6">
        <f>IF(AA8&lt;AC8,1,0)</f>
        <v>0</v>
      </c>
      <c r="AE8" s="5">
        <f>AD6+AD7+AD8+AD9+AD10</f>
        <v>0</v>
      </c>
      <c r="AF8" s="11"/>
      <c r="AG8" s="10"/>
      <c r="AH8" s="55"/>
      <c r="AI8" s="55"/>
      <c r="AJ8" s="58"/>
    </row>
    <row r="9" spans="2:37" ht="12.75" customHeight="1" x14ac:dyDescent="0.4">
      <c r="B9" s="64"/>
      <c r="C9" s="51"/>
      <c r="D9" s="7"/>
      <c r="E9" s="6"/>
      <c r="F9" s="6"/>
      <c r="G9" s="6"/>
      <c r="H9" s="6"/>
      <c r="I9" s="6"/>
      <c r="J9" s="5"/>
      <c r="K9" s="7"/>
      <c r="L9" s="6">
        <f>IF(M9&gt;O9,1,0)</f>
        <v>0</v>
      </c>
      <c r="M9" s="17"/>
      <c r="N9" s="6" t="str">
        <f>IF(M9="","","－")</f>
        <v/>
      </c>
      <c r="O9" s="17"/>
      <c r="P9" s="6">
        <f>IF(M9&lt;O9,1,0)</f>
        <v>0</v>
      </c>
      <c r="Q9" s="5"/>
      <c r="R9" s="7"/>
      <c r="S9" s="6">
        <f>IF(T9&gt;V9,1,0)</f>
        <v>0</v>
      </c>
      <c r="T9" s="17"/>
      <c r="U9" s="6" t="str">
        <f>IF(T9="","","－")</f>
        <v/>
      </c>
      <c r="V9" s="17"/>
      <c r="W9" s="6">
        <f>IF(T9&lt;V9,1,0)</f>
        <v>0</v>
      </c>
      <c r="X9" s="5"/>
      <c r="Y9" s="7"/>
      <c r="Z9" s="6">
        <f>IF(AA9&gt;AC9,1,0)</f>
        <v>0</v>
      </c>
      <c r="AA9" s="17"/>
      <c r="AB9" s="6" t="str">
        <f>IF(AA9="","","－")</f>
        <v/>
      </c>
      <c r="AC9" s="17"/>
      <c r="AD9" s="6">
        <f>IF(AA9&lt;AC9,1,0)</f>
        <v>0</v>
      </c>
      <c r="AE9" s="5"/>
      <c r="AF9" s="9"/>
      <c r="AG9" s="8"/>
      <c r="AH9" s="55"/>
      <c r="AI9" s="55"/>
      <c r="AJ9" s="58"/>
    </row>
    <row r="10" spans="2:37" ht="12.75" customHeight="1" x14ac:dyDescent="0.4">
      <c r="B10" s="64"/>
      <c r="C10" s="51"/>
      <c r="D10" s="7"/>
      <c r="E10" s="6"/>
      <c r="F10" s="6"/>
      <c r="G10" s="6"/>
      <c r="H10" s="6"/>
      <c r="I10" s="6"/>
      <c r="J10" s="5"/>
      <c r="K10" s="7"/>
      <c r="L10" s="6">
        <f>IF(M10&gt;O10,1,0)</f>
        <v>0</v>
      </c>
      <c r="M10" s="17"/>
      <c r="N10" s="6" t="str">
        <f>IF(M10="","","－")</f>
        <v/>
      </c>
      <c r="O10" s="17"/>
      <c r="P10" s="6">
        <f>IF(M10&lt;O10,1,0)</f>
        <v>0</v>
      </c>
      <c r="Q10" s="5"/>
      <c r="R10" s="7"/>
      <c r="S10" s="6">
        <f>IF(T10&gt;V10,1,0)</f>
        <v>0</v>
      </c>
      <c r="T10" s="17"/>
      <c r="U10" s="6" t="str">
        <f>IF(T10="","","－")</f>
        <v/>
      </c>
      <c r="V10" s="17"/>
      <c r="W10" s="6">
        <f>IF(T10&lt;V10,1,0)</f>
        <v>0</v>
      </c>
      <c r="X10" s="5"/>
      <c r="Y10" s="7"/>
      <c r="Z10" s="6">
        <f>IF(AA10&gt;AC10,1,0)</f>
        <v>0</v>
      </c>
      <c r="AA10" s="17"/>
      <c r="AB10" s="6" t="str">
        <f>IF(AA10="","","－")</f>
        <v/>
      </c>
      <c r="AC10" s="17"/>
      <c r="AD10" s="6">
        <f>IF(AA10&lt;AC10,1,0)</f>
        <v>0</v>
      </c>
      <c r="AE10" s="5"/>
      <c r="AF10" s="60">
        <f>SUM(O6:O10,V6:V10,H6:H10,AC6:AC10)</f>
        <v>0</v>
      </c>
      <c r="AG10" s="62"/>
      <c r="AH10" s="56"/>
      <c r="AI10" s="56"/>
      <c r="AJ10" s="58"/>
    </row>
    <row r="11" spans="2:37" ht="12.75" customHeight="1" x14ac:dyDescent="0.4">
      <c r="B11" s="65"/>
      <c r="C11" s="52"/>
      <c r="D11" s="4"/>
      <c r="E11" s="3"/>
      <c r="F11" s="3"/>
      <c r="G11" s="3"/>
      <c r="H11" s="3"/>
      <c r="I11" s="3"/>
      <c r="J11" s="2"/>
      <c r="K11" s="4"/>
      <c r="L11" s="3"/>
      <c r="M11" s="3"/>
      <c r="N11" s="3"/>
      <c r="O11" s="3"/>
      <c r="P11" s="3"/>
      <c r="Q11" s="2"/>
      <c r="R11" s="4"/>
      <c r="S11" s="3"/>
      <c r="T11" s="3"/>
      <c r="U11" s="3"/>
      <c r="V11" s="3"/>
      <c r="W11" s="3"/>
      <c r="X11" s="2"/>
      <c r="Y11" s="4"/>
      <c r="Z11" s="3"/>
      <c r="AA11" s="3"/>
      <c r="AB11" s="3"/>
      <c r="AC11" s="3"/>
      <c r="AD11" s="3"/>
      <c r="AE11" s="2"/>
      <c r="AF11" s="63" t="str">
        <f>IF(AF10&gt;0,AF7/AF10,"-")</f>
        <v>-</v>
      </c>
      <c r="AG11" s="62"/>
      <c r="AH11" s="63" t="str">
        <f>IF(AI5&gt;0,AH5/AI5,"-")</f>
        <v>-</v>
      </c>
      <c r="AI11" s="61"/>
      <c r="AJ11" s="59"/>
    </row>
    <row r="12" spans="2:37" ht="12.75" customHeight="1" x14ac:dyDescent="0.4">
      <c r="B12" s="47">
        <v>2</v>
      </c>
      <c r="C12" s="50" t="s">
        <v>0</v>
      </c>
      <c r="D12" s="6" t="str">
        <f>IF(OR(D15&gt;=3,J15&gt;=3),IF(D15&gt;J15,"○","●"),"-")</f>
        <v>-</v>
      </c>
      <c r="E12" s="15"/>
      <c r="F12" s="15"/>
      <c r="G12" s="15"/>
      <c r="H12" s="15"/>
      <c r="I12" s="15"/>
      <c r="J12" s="14"/>
      <c r="K12" s="16"/>
      <c r="L12" s="15"/>
      <c r="M12" s="15"/>
      <c r="N12" s="15"/>
      <c r="O12" s="15"/>
      <c r="P12" s="15"/>
      <c r="Q12" s="14"/>
      <c r="R12" s="7" t="str">
        <f>IF(OR(R15&gt;=3,X15&gt;=3),IF(R15&gt;X15,"○","●"),"-")</f>
        <v>-</v>
      </c>
      <c r="S12" s="6"/>
      <c r="T12" s="6"/>
      <c r="U12" s="6"/>
      <c r="V12" s="6"/>
      <c r="W12" s="6"/>
      <c r="X12" s="5"/>
      <c r="Y12" s="7" t="str">
        <f>IF(OR(Y15&gt;=3,AE15&gt;=3),IF(Y15&gt;AE15,"○","●"),"-")</f>
        <v>-</v>
      </c>
      <c r="Z12" s="6"/>
      <c r="AA12" s="6"/>
      <c r="AB12" s="6"/>
      <c r="AC12" s="6"/>
      <c r="AD12" s="6"/>
      <c r="AE12" s="5"/>
      <c r="AF12" s="53">
        <f>COUNTIF(D12:AE12,"○")</f>
        <v>0</v>
      </c>
      <c r="AG12" s="53">
        <f>COUNTIF(D12:AE12,"●")</f>
        <v>0</v>
      </c>
      <c r="AH12" s="53">
        <f>D14+K15+R14+Y15</f>
        <v>0</v>
      </c>
      <c r="AI12" s="53">
        <f>J14+Q15+X14+AE14</f>
        <v>0</v>
      </c>
      <c r="AJ12" s="57"/>
    </row>
    <row r="13" spans="2:37" ht="12.75" customHeight="1" x14ac:dyDescent="0.4">
      <c r="B13" s="48"/>
      <c r="C13" s="51"/>
      <c r="D13" s="13"/>
      <c r="E13" s="6">
        <f>IF(F13&gt;H13,1,0)</f>
        <v>0</v>
      </c>
      <c r="F13" s="6" t="str">
        <f>IF(O6="","",O6)</f>
        <v/>
      </c>
      <c r="G13" s="6" t="str">
        <f>IF(N6="","",N6)</f>
        <v/>
      </c>
      <c r="H13" s="6" t="str">
        <f>IF(M6="","",M6)</f>
        <v/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13"/>
      <c r="S13" s="6">
        <f>IF(T13&gt;V13,1,0)</f>
        <v>0</v>
      </c>
      <c r="T13" s="17"/>
      <c r="U13" s="6" t="str">
        <f>IF(T13="","","－")</f>
        <v/>
      </c>
      <c r="V13" s="17"/>
      <c r="W13" s="6">
        <f>IF(T13&lt;V13,1,0)</f>
        <v>0</v>
      </c>
      <c r="X13" s="5"/>
      <c r="Y13" s="13"/>
      <c r="Z13" s="6">
        <f>IF(AA13&gt;AC13,1,0)</f>
        <v>0</v>
      </c>
      <c r="AA13" s="17"/>
      <c r="AB13" s="6" t="str">
        <f>IF(AA13="","","－")</f>
        <v/>
      </c>
      <c r="AC13" s="17"/>
      <c r="AD13" s="6">
        <f>IF(AA13&lt;AC13,1,0)</f>
        <v>0</v>
      </c>
      <c r="AE13" s="5"/>
      <c r="AF13" s="54"/>
      <c r="AG13" s="54"/>
      <c r="AH13" s="55"/>
      <c r="AI13" s="55"/>
      <c r="AJ13" s="58"/>
    </row>
    <row r="14" spans="2:37" ht="12.75" customHeight="1" x14ac:dyDescent="0.4">
      <c r="B14" s="48"/>
      <c r="C14" s="51"/>
      <c r="E14" s="6">
        <f>IF(F14&gt;H14,1,0)</f>
        <v>0</v>
      </c>
      <c r="F14" s="6" t="str">
        <f>IF(O7="","",O7)</f>
        <v/>
      </c>
      <c r="G14" s="6" t="str">
        <f>IF(N7="","",N7)</f>
        <v/>
      </c>
      <c r="H14" s="6" t="str">
        <f>IF(M7="","",M7)</f>
        <v/>
      </c>
      <c r="I14" s="6">
        <f>IF(F14&lt;H14,1,0)</f>
        <v>0</v>
      </c>
      <c r="K14" s="7"/>
      <c r="L14" s="6"/>
      <c r="M14" s="6"/>
      <c r="N14" s="6"/>
      <c r="O14" s="6"/>
      <c r="P14" s="6"/>
      <c r="Q14" s="5"/>
      <c r="S14" s="6">
        <f>IF(T14&gt;V14,1,0)</f>
        <v>0</v>
      </c>
      <c r="T14" s="17"/>
      <c r="U14" s="6" t="str">
        <f>IF(T14="","","－")</f>
        <v/>
      </c>
      <c r="V14" s="17"/>
      <c r="W14" s="6">
        <f>IF(T14&lt;V14,1,0)</f>
        <v>0</v>
      </c>
      <c r="X14" s="12"/>
      <c r="Z14" s="6">
        <f>IF(AA14&gt;AC14,1,0)</f>
        <v>0</v>
      </c>
      <c r="AA14" s="17"/>
      <c r="AB14" s="6" t="str">
        <f>IF(AA14="","","－")</f>
        <v/>
      </c>
      <c r="AC14" s="17"/>
      <c r="AD14" s="6">
        <f>IF(AA14&lt;AC14,1,0)</f>
        <v>0</v>
      </c>
      <c r="AE14" s="12"/>
      <c r="AF14" s="60">
        <f>SUM(M13:M17,T13:T17,F13:F17,AA13:AA17)</f>
        <v>0</v>
      </c>
      <c r="AG14" s="61"/>
      <c r="AH14" s="55"/>
      <c r="AI14" s="55"/>
      <c r="AJ14" s="58"/>
    </row>
    <row r="15" spans="2:37" ht="12.75" customHeight="1" x14ac:dyDescent="0.4">
      <c r="B15" s="48"/>
      <c r="C15" s="51"/>
      <c r="D15" s="6">
        <f>E13+E14+E15+E16+E17</f>
        <v>0</v>
      </c>
      <c r="E15" s="6">
        <f>IF(F15&gt;H15,1,0)</f>
        <v>0</v>
      </c>
      <c r="F15" s="6" t="str">
        <f>IF(O8="","",O8)</f>
        <v/>
      </c>
      <c r="G15" s="6" t="str">
        <f>IF(N8="","",N8)</f>
        <v/>
      </c>
      <c r="H15" s="6" t="str">
        <f>IF(M8="","",M8)</f>
        <v/>
      </c>
      <c r="I15" s="6">
        <f>IF(F15&lt;H15,1,0)</f>
        <v>0</v>
      </c>
      <c r="J15" s="5">
        <f>I13+I14+I15+I16+I17</f>
        <v>0</v>
      </c>
      <c r="K15" s="7"/>
      <c r="L15" s="6"/>
      <c r="M15" s="6"/>
      <c r="N15" s="6"/>
      <c r="O15" s="6"/>
      <c r="P15" s="6"/>
      <c r="Q15" s="5"/>
      <c r="R15" s="7">
        <f>S13+S14+S15+S16+S17</f>
        <v>0</v>
      </c>
      <c r="S15" s="6">
        <f>IF(T15&gt;V15,1,0)</f>
        <v>0</v>
      </c>
      <c r="T15" s="17"/>
      <c r="U15" s="6" t="str">
        <f>IF(T15="","","－")</f>
        <v/>
      </c>
      <c r="V15" s="17"/>
      <c r="W15" s="6">
        <f>IF(T15&lt;V15,1,0)</f>
        <v>0</v>
      </c>
      <c r="X15" s="5">
        <f>W13+W14+W15+W16+W17</f>
        <v>0</v>
      </c>
      <c r="Y15" s="7">
        <f>Z13+Z14+Z15+Z16+Z17</f>
        <v>0</v>
      </c>
      <c r="Z15" s="6">
        <f>IF(AA15&gt;AC15,1,0)</f>
        <v>0</v>
      </c>
      <c r="AA15" s="17"/>
      <c r="AB15" s="6" t="str">
        <f>IF(AA15="","","－")</f>
        <v/>
      </c>
      <c r="AC15" s="17"/>
      <c r="AD15" s="6">
        <f>IF(AA15&lt;AC15,1,0)</f>
        <v>0</v>
      </c>
      <c r="AE15" s="5">
        <f>AD13+AD14+AD15+AD16+AD17</f>
        <v>0</v>
      </c>
      <c r="AF15" s="11"/>
      <c r="AG15" s="10"/>
      <c r="AH15" s="55"/>
      <c r="AI15" s="55"/>
      <c r="AJ15" s="58"/>
    </row>
    <row r="16" spans="2:37" ht="12.75" customHeight="1" x14ac:dyDescent="0.4">
      <c r="B16" s="48"/>
      <c r="C16" s="51"/>
      <c r="D16" s="6"/>
      <c r="E16" s="6">
        <f>IF(F16&gt;H16,1,0)</f>
        <v>0</v>
      </c>
      <c r="F16" s="6" t="str">
        <f>IF(O9="","",O9)</f>
        <v/>
      </c>
      <c r="G16" s="6" t="str">
        <f>IF(N9="","",N9)</f>
        <v/>
      </c>
      <c r="H16" s="6" t="str">
        <f>IF(M9="","",M9)</f>
        <v/>
      </c>
      <c r="I16" s="6">
        <f>IF(F16&lt;H16,1,0)</f>
        <v>0</v>
      </c>
      <c r="J16" s="5"/>
      <c r="K16" s="7"/>
      <c r="L16" s="6"/>
      <c r="M16" s="6"/>
      <c r="N16" s="6"/>
      <c r="O16" s="6"/>
      <c r="P16" s="6"/>
      <c r="Q16" s="5"/>
      <c r="R16" s="7"/>
      <c r="S16" s="6">
        <f>IF(T16&gt;V16,1,0)</f>
        <v>0</v>
      </c>
      <c r="T16" s="17"/>
      <c r="U16" s="6" t="str">
        <f>IF(T16="","","－")</f>
        <v/>
      </c>
      <c r="V16" s="17"/>
      <c r="W16" s="6">
        <f>IF(T16&lt;V16,1,0)</f>
        <v>0</v>
      </c>
      <c r="X16" s="5"/>
      <c r="Y16" s="7"/>
      <c r="Z16" s="6">
        <f>IF(AA16&gt;AC16,1,0)</f>
        <v>0</v>
      </c>
      <c r="AA16" s="17"/>
      <c r="AB16" s="6" t="str">
        <f>IF(AA16="","","－")</f>
        <v/>
      </c>
      <c r="AC16" s="17"/>
      <c r="AD16" s="6">
        <f>IF(AA16&lt;AC16,1,0)</f>
        <v>0</v>
      </c>
      <c r="AE16" s="5"/>
      <c r="AF16" s="9"/>
      <c r="AG16" s="8"/>
      <c r="AH16" s="55"/>
      <c r="AI16" s="55"/>
      <c r="AJ16" s="58"/>
    </row>
    <row r="17" spans="2:36" ht="12.75" customHeight="1" x14ac:dyDescent="0.4">
      <c r="B17" s="48"/>
      <c r="C17" s="51"/>
      <c r="D17" s="6"/>
      <c r="E17" s="6">
        <f>IF(F17&gt;H17,1,0)</f>
        <v>0</v>
      </c>
      <c r="F17" s="6" t="str">
        <f>IF(O10="","",O10)</f>
        <v/>
      </c>
      <c r="G17" s="6" t="str">
        <f>IF(N10="","",N10)</f>
        <v/>
      </c>
      <c r="H17" s="6" t="str">
        <f>IF(M10="","",M10)</f>
        <v/>
      </c>
      <c r="I17" s="6">
        <f>IF(F17&lt;H17,1,0)</f>
        <v>0</v>
      </c>
      <c r="J17" s="5"/>
      <c r="K17" s="7"/>
      <c r="L17" s="6"/>
      <c r="M17" s="6"/>
      <c r="N17" s="6"/>
      <c r="O17" s="6"/>
      <c r="P17" s="6"/>
      <c r="Q17" s="5"/>
      <c r="R17" s="7"/>
      <c r="S17" s="6">
        <f>IF(T17&gt;V17,1,0)</f>
        <v>0</v>
      </c>
      <c r="T17" s="17"/>
      <c r="U17" s="6" t="str">
        <f>IF(T17="","","－")</f>
        <v/>
      </c>
      <c r="V17" s="17"/>
      <c r="W17" s="6">
        <f>IF(T17&lt;V17,1,0)</f>
        <v>0</v>
      </c>
      <c r="X17" s="5"/>
      <c r="Y17" s="7"/>
      <c r="Z17" s="6">
        <f>IF(AA17&gt;AC17,1,0)</f>
        <v>0</v>
      </c>
      <c r="AA17" s="17"/>
      <c r="AB17" s="6" t="str">
        <f>IF(AA17="","","－")</f>
        <v/>
      </c>
      <c r="AC17" s="17"/>
      <c r="AD17" s="6">
        <f>IF(AA17&lt;AC17,1,0)</f>
        <v>0</v>
      </c>
      <c r="AE17" s="5"/>
      <c r="AF17" s="60">
        <f>SUM(O13:O17,V13:V17,H13:H17,AC13:AC17)</f>
        <v>0</v>
      </c>
      <c r="AG17" s="62"/>
      <c r="AH17" s="56"/>
      <c r="AI17" s="56"/>
      <c r="AJ17" s="58"/>
    </row>
    <row r="18" spans="2:36" ht="12.75" customHeight="1" x14ac:dyDescent="0.4">
      <c r="B18" s="49"/>
      <c r="C18" s="52"/>
      <c r="D18" s="3"/>
      <c r="E18" s="3"/>
      <c r="F18" s="3"/>
      <c r="G18" s="3"/>
      <c r="H18" s="3"/>
      <c r="I18" s="3"/>
      <c r="J18" s="2"/>
      <c r="K18" s="4"/>
      <c r="L18" s="3"/>
      <c r="M18" s="3"/>
      <c r="N18" s="3"/>
      <c r="O18" s="3"/>
      <c r="P18" s="3"/>
      <c r="Q18" s="2"/>
      <c r="R18" s="4"/>
      <c r="S18" s="3"/>
      <c r="T18" s="3"/>
      <c r="U18" s="3"/>
      <c r="V18" s="3"/>
      <c r="W18" s="3"/>
      <c r="X18" s="2"/>
      <c r="Y18" s="4"/>
      <c r="Z18" s="3"/>
      <c r="AA18" s="3"/>
      <c r="AB18" s="3"/>
      <c r="AC18" s="3"/>
      <c r="AD18" s="3"/>
      <c r="AE18" s="2"/>
      <c r="AF18" s="63" t="str">
        <f>IF(AF17&gt;0,AF14/AF17,"-")</f>
        <v>-</v>
      </c>
      <c r="AG18" s="62"/>
      <c r="AH18" s="63" t="str">
        <f>IF(AI12&gt;0,AH12/AI12,"-")</f>
        <v>-</v>
      </c>
      <c r="AI18" s="61"/>
      <c r="AJ18" s="59"/>
    </row>
    <row r="19" spans="2:36" ht="12.75" customHeight="1" x14ac:dyDescent="0.4">
      <c r="B19" s="47">
        <v>3</v>
      </c>
      <c r="C19" s="50" t="s">
        <v>0</v>
      </c>
      <c r="D19" s="6" t="str">
        <f>IF(OR(D22&gt;=3,J22&gt;=3),IF(D22&gt;J22,"○","●"),"-")</f>
        <v>-</v>
      </c>
      <c r="E19" s="15"/>
      <c r="F19" s="15"/>
      <c r="G19" s="15"/>
      <c r="H19" s="15"/>
      <c r="I19" s="15"/>
      <c r="J19" s="14"/>
      <c r="K19" s="6" t="str">
        <f>IF(OR(K22&gt;=3,Q22&gt;=3),IF(K22&gt;Q22,"○","●"),"-")</f>
        <v>-</v>
      </c>
      <c r="L19" s="15"/>
      <c r="M19" s="15"/>
      <c r="N19" s="15"/>
      <c r="O19" s="15"/>
      <c r="P19" s="15"/>
      <c r="Q19" s="14"/>
      <c r="R19" s="16"/>
      <c r="S19" s="15"/>
      <c r="T19" s="15"/>
      <c r="U19" s="15"/>
      <c r="V19" s="15"/>
      <c r="W19" s="15"/>
      <c r="X19" s="14"/>
      <c r="Y19" s="7" t="str">
        <f>IF(OR(Y22&gt;=3,AE22&gt;=3),IF(Y22&gt;AE22,"○","●"),"-")</f>
        <v>-</v>
      </c>
      <c r="Z19" s="6"/>
      <c r="AA19" s="6"/>
      <c r="AB19" s="6"/>
      <c r="AC19" s="6"/>
      <c r="AD19" s="6"/>
      <c r="AE19" s="5"/>
      <c r="AF19" s="53">
        <f>COUNTIF(D19:AE19,"○")</f>
        <v>0</v>
      </c>
      <c r="AG19" s="53">
        <f>COUNTIF(D19:AE19,"●")</f>
        <v>0</v>
      </c>
      <c r="AH19" s="53">
        <f>D21+K22+R21+Y22</f>
        <v>0</v>
      </c>
      <c r="AI19" s="53">
        <f>J21+Q22+X21+AE21</f>
        <v>0</v>
      </c>
      <c r="AJ19" s="57"/>
    </row>
    <row r="20" spans="2:36" ht="12.75" customHeight="1" x14ac:dyDescent="0.4">
      <c r="B20" s="64"/>
      <c r="C20" s="51"/>
      <c r="D20" s="13"/>
      <c r="E20" s="6">
        <f>IF(F20&gt;H20,1,0)</f>
        <v>0</v>
      </c>
      <c r="F20" s="6" t="str">
        <f>IF(V6="","",V6)</f>
        <v/>
      </c>
      <c r="G20" s="6" t="str">
        <f>IF(U6="","",U6)</f>
        <v/>
      </c>
      <c r="H20" s="6" t="str">
        <f>IF(T6="","",T6)</f>
        <v/>
      </c>
      <c r="I20" s="6">
        <f>IF(F20&lt;H20,1,0)</f>
        <v>0</v>
      </c>
      <c r="J20" s="5"/>
      <c r="K20" s="13"/>
      <c r="L20" s="6">
        <f>IF(M20&gt;O20,1,0)</f>
        <v>0</v>
      </c>
      <c r="M20" s="6" t="str">
        <f>IF(V13="","",V13)</f>
        <v/>
      </c>
      <c r="N20" s="6" t="str">
        <f>IF(U13="","",U13)</f>
        <v/>
      </c>
      <c r="O20" s="6" t="str">
        <f>IF(T13="","",T13)</f>
        <v/>
      </c>
      <c r="P20" s="6">
        <f>IF(M20&lt;O20,1,0)</f>
        <v>0</v>
      </c>
      <c r="Q20" s="5"/>
      <c r="R20" s="7"/>
      <c r="S20" s="6"/>
      <c r="T20" s="6"/>
      <c r="U20" s="6"/>
      <c r="V20" s="6"/>
      <c r="W20" s="6"/>
      <c r="X20" s="5"/>
      <c r="Y20" s="13"/>
      <c r="Z20" s="6">
        <f>IF(AA20&gt;AC20,1,0)</f>
        <v>0</v>
      </c>
      <c r="AA20" s="17"/>
      <c r="AB20" s="6" t="str">
        <f>IF(AA20="","","－")</f>
        <v/>
      </c>
      <c r="AC20" s="17"/>
      <c r="AD20" s="6">
        <f>IF(AA20&lt;AC20,1,0)</f>
        <v>0</v>
      </c>
      <c r="AE20" s="5"/>
      <c r="AF20" s="54"/>
      <c r="AG20" s="54"/>
      <c r="AH20" s="55"/>
      <c r="AI20" s="55"/>
      <c r="AJ20" s="58"/>
    </row>
    <row r="21" spans="2:36" ht="12.75" customHeight="1" x14ac:dyDescent="0.4">
      <c r="B21" s="48"/>
      <c r="C21" s="51"/>
      <c r="E21" s="6">
        <f>IF(F21&gt;H21,1,0)</f>
        <v>0</v>
      </c>
      <c r="F21" s="6" t="str">
        <f>IF(V7="","",V7)</f>
        <v/>
      </c>
      <c r="G21" s="6" t="str">
        <f>IF(U7="","",U7)</f>
        <v/>
      </c>
      <c r="H21" s="6" t="str">
        <f>IF(T7="","",T7)</f>
        <v/>
      </c>
      <c r="I21" s="6">
        <f>IF(F21&lt;H21,1,0)</f>
        <v>0</v>
      </c>
      <c r="J21" s="12"/>
      <c r="L21" s="6">
        <f>IF(M21&gt;O21,1,0)</f>
        <v>0</v>
      </c>
      <c r="M21" s="6" t="str">
        <f>IF(V14="","",V14)</f>
        <v/>
      </c>
      <c r="N21" s="6" t="str">
        <f>IF(U14="","",U14)</f>
        <v/>
      </c>
      <c r="O21" s="6" t="str">
        <f>IF(T14="","",T14)</f>
        <v/>
      </c>
      <c r="P21" s="6">
        <f>IF(M21&lt;O21,1,0)</f>
        <v>0</v>
      </c>
      <c r="Q21" s="12"/>
      <c r="R21" s="7"/>
      <c r="S21" s="6"/>
      <c r="T21" s="6"/>
      <c r="U21" s="6"/>
      <c r="V21" s="6"/>
      <c r="W21" s="6"/>
      <c r="X21" s="5"/>
      <c r="Z21" s="6">
        <f>IF(AA21&gt;AC21,1,0)</f>
        <v>0</v>
      </c>
      <c r="AA21" s="17"/>
      <c r="AB21" s="6" t="str">
        <f>IF(AA21="","","－")</f>
        <v/>
      </c>
      <c r="AC21" s="17"/>
      <c r="AD21" s="6">
        <f>IF(AA21&lt;AC21,1,0)</f>
        <v>0</v>
      </c>
      <c r="AE21" s="12"/>
      <c r="AF21" s="60">
        <f>SUM(M20:M24,T20:T24,F20:F24,AA20:AA24)</f>
        <v>0</v>
      </c>
      <c r="AG21" s="61"/>
      <c r="AH21" s="55"/>
      <c r="AI21" s="55"/>
      <c r="AJ21" s="58"/>
    </row>
    <row r="22" spans="2:36" ht="12.75" customHeight="1" x14ac:dyDescent="0.4">
      <c r="B22" s="64"/>
      <c r="C22" s="51"/>
      <c r="D22" s="6">
        <f>E20+E21+E22+E23+E24</f>
        <v>0</v>
      </c>
      <c r="E22" s="6">
        <f>IF(F22&gt;H22,1,0)</f>
        <v>0</v>
      </c>
      <c r="F22" s="6" t="str">
        <f>IF(V8="","",V8)</f>
        <v/>
      </c>
      <c r="G22" s="6" t="str">
        <f>IF(U8="","",U8)</f>
        <v/>
      </c>
      <c r="H22" s="6" t="str">
        <f>IF(T8="","",T8)</f>
        <v/>
      </c>
      <c r="I22" s="6">
        <f>IF(F22&lt;H22,1,0)</f>
        <v>0</v>
      </c>
      <c r="J22" s="5">
        <f>I20+I21+I22+I23+I24</f>
        <v>0</v>
      </c>
      <c r="K22" s="6">
        <f>L20+L21+L22+L23+L24</f>
        <v>0</v>
      </c>
      <c r="L22" s="6">
        <f>IF(M22&gt;O22,1,0)</f>
        <v>0</v>
      </c>
      <c r="M22" s="6" t="str">
        <f>IF(V15="","",V15)</f>
        <v/>
      </c>
      <c r="N22" s="6" t="str">
        <f>IF(U15="","",U15)</f>
        <v/>
      </c>
      <c r="O22" s="6" t="str">
        <f>IF(T15="","",T15)</f>
        <v/>
      </c>
      <c r="P22" s="6">
        <f>IF(M22&lt;O22,1,0)</f>
        <v>0</v>
      </c>
      <c r="Q22" s="5">
        <f>P20+P21+P22+P23+P24</f>
        <v>0</v>
      </c>
      <c r="R22" s="7"/>
      <c r="S22" s="6"/>
      <c r="T22" s="6"/>
      <c r="U22" s="6"/>
      <c r="V22" s="6"/>
      <c r="W22" s="6"/>
      <c r="X22" s="5"/>
      <c r="Y22" s="7">
        <f>Z20+Z21+Z22+Z23+Z24</f>
        <v>0</v>
      </c>
      <c r="Z22" s="6">
        <f>IF(AA22&gt;AC22,1,0)</f>
        <v>0</v>
      </c>
      <c r="AA22" s="17"/>
      <c r="AB22" s="6" t="str">
        <f>IF(AA22="","","－")</f>
        <v/>
      </c>
      <c r="AC22" s="17"/>
      <c r="AD22" s="6">
        <f>IF(AA22&lt;AC22,1,0)</f>
        <v>0</v>
      </c>
      <c r="AE22" s="5">
        <f>AD20+AD21+AD22+AD23+AD24</f>
        <v>0</v>
      </c>
      <c r="AF22" s="11"/>
      <c r="AG22" s="10"/>
      <c r="AH22" s="55"/>
      <c r="AI22" s="55"/>
      <c r="AJ22" s="58"/>
    </row>
    <row r="23" spans="2:36" ht="12.75" customHeight="1" x14ac:dyDescent="0.4">
      <c r="B23" s="64"/>
      <c r="C23" s="51"/>
      <c r="D23" s="6"/>
      <c r="E23" s="6">
        <f>IF(F23&gt;H23,1,0)</f>
        <v>0</v>
      </c>
      <c r="F23" s="6" t="str">
        <f>IF(V9="","",V9)</f>
        <v/>
      </c>
      <c r="G23" s="6" t="str">
        <f>IF(U9="","",U9)</f>
        <v/>
      </c>
      <c r="H23" s="6" t="str">
        <f>IF(T9="","",T9)</f>
        <v/>
      </c>
      <c r="I23" s="6">
        <f>IF(F23&lt;H23,1,0)</f>
        <v>0</v>
      </c>
      <c r="J23" s="5"/>
      <c r="K23" s="6"/>
      <c r="L23" s="6">
        <f>IF(M23&gt;O23,1,0)</f>
        <v>0</v>
      </c>
      <c r="M23" s="6" t="str">
        <f>IF(V16="","",V16)</f>
        <v/>
      </c>
      <c r="N23" s="6" t="str">
        <f>IF(U16="","",U16)</f>
        <v/>
      </c>
      <c r="O23" s="6" t="str">
        <f>IF(T16="","",T16)</f>
        <v/>
      </c>
      <c r="P23" s="6">
        <f>IF(M23&lt;O23,1,0)</f>
        <v>0</v>
      </c>
      <c r="Q23" s="5"/>
      <c r="R23" s="7"/>
      <c r="S23" s="6"/>
      <c r="T23" s="6"/>
      <c r="U23" s="6"/>
      <c r="V23" s="6"/>
      <c r="W23" s="6"/>
      <c r="X23" s="5"/>
      <c r="Y23" s="7"/>
      <c r="Z23" s="6">
        <f>IF(AA23&gt;AC23,1,0)</f>
        <v>0</v>
      </c>
      <c r="AA23" s="17"/>
      <c r="AB23" s="6" t="str">
        <f>IF(AA23="","","－")</f>
        <v/>
      </c>
      <c r="AC23" s="17"/>
      <c r="AD23" s="6">
        <f>IF(AA23&lt;AC23,1,0)</f>
        <v>0</v>
      </c>
      <c r="AE23" s="5"/>
      <c r="AF23" s="9"/>
      <c r="AG23" s="8"/>
      <c r="AH23" s="55"/>
      <c r="AI23" s="55"/>
      <c r="AJ23" s="58"/>
    </row>
    <row r="24" spans="2:36" ht="12.75" customHeight="1" x14ac:dyDescent="0.4">
      <c r="B24" s="64"/>
      <c r="C24" s="51"/>
      <c r="D24" s="6"/>
      <c r="E24" s="6">
        <f>IF(F24&gt;H24,1,0)</f>
        <v>0</v>
      </c>
      <c r="F24" s="6" t="str">
        <f>IF(V10="","",V10)</f>
        <v/>
      </c>
      <c r="G24" s="6" t="str">
        <f>IF(U10="","",U10)</f>
        <v/>
      </c>
      <c r="H24" s="6" t="str">
        <f>IF(T10="","",T10)</f>
        <v/>
      </c>
      <c r="I24" s="6">
        <f>IF(F24&lt;H24,1,0)</f>
        <v>0</v>
      </c>
      <c r="J24" s="5"/>
      <c r="K24" s="6"/>
      <c r="L24" s="6">
        <f>IF(M24&gt;O24,1,0)</f>
        <v>0</v>
      </c>
      <c r="M24" s="6" t="str">
        <f>IF(V17="","",V17)</f>
        <v/>
      </c>
      <c r="N24" s="6" t="str">
        <f>IF(U17="","",U17)</f>
        <v/>
      </c>
      <c r="O24" s="6" t="str">
        <f>IF(T17="","",T17)</f>
        <v/>
      </c>
      <c r="P24" s="6">
        <f>IF(M24&lt;O24,1,0)</f>
        <v>0</v>
      </c>
      <c r="Q24" s="5"/>
      <c r="R24" s="7"/>
      <c r="S24" s="6"/>
      <c r="T24" s="6"/>
      <c r="U24" s="6"/>
      <c r="V24" s="6"/>
      <c r="W24" s="6"/>
      <c r="X24" s="5"/>
      <c r="Y24" s="7"/>
      <c r="Z24" s="6">
        <f>IF(AA24&gt;AC24,1,0)</f>
        <v>0</v>
      </c>
      <c r="AA24" s="17"/>
      <c r="AB24" s="6" t="str">
        <f>IF(AA24="","","－")</f>
        <v/>
      </c>
      <c r="AC24" s="17"/>
      <c r="AD24" s="6">
        <f>IF(AA24&lt;AC24,1,0)</f>
        <v>0</v>
      </c>
      <c r="AE24" s="5"/>
      <c r="AF24" s="60">
        <f>SUM(O20:O24,V20:V24,H20:H24,AC20:AC24)</f>
        <v>0</v>
      </c>
      <c r="AG24" s="62"/>
      <c r="AH24" s="56"/>
      <c r="AI24" s="56"/>
      <c r="AJ24" s="58"/>
    </row>
    <row r="25" spans="2:36" ht="12.75" customHeight="1" x14ac:dyDescent="0.4">
      <c r="B25" s="65"/>
      <c r="C25" s="52"/>
      <c r="D25" s="3"/>
      <c r="E25" s="3"/>
      <c r="F25" s="3"/>
      <c r="G25" s="3"/>
      <c r="H25" s="3"/>
      <c r="I25" s="3"/>
      <c r="J25" s="2"/>
      <c r="K25" s="3"/>
      <c r="L25" s="3"/>
      <c r="M25" s="3"/>
      <c r="N25" s="3"/>
      <c r="O25" s="3"/>
      <c r="P25" s="3"/>
      <c r="Q25" s="2"/>
      <c r="R25" s="4"/>
      <c r="S25" s="3"/>
      <c r="T25" s="3"/>
      <c r="U25" s="3"/>
      <c r="V25" s="3"/>
      <c r="W25" s="3"/>
      <c r="X25" s="2"/>
      <c r="Y25" s="4"/>
      <c r="Z25" s="3"/>
      <c r="AA25" s="3"/>
      <c r="AB25" s="3"/>
      <c r="AC25" s="3"/>
      <c r="AD25" s="3"/>
      <c r="AE25" s="2"/>
      <c r="AF25" s="63" t="str">
        <f>IF(AF24&gt;0,AF21/AF24,"-")</f>
        <v>-</v>
      </c>
      <c r="AG25" s="62"/>
      <c r="AH25" s="63" t="str">
        <f>IF(AI19&gt;0,AH19/AI19,"-")</f>
        <v>-</v>
      </c>
      <c r="AI25" s="61"/>
      <c r="AJ25" s="59"/>
    </row>
    <row r="26" spans="2:36" ht="12.75" customHeight="1" x14ac:dyDescent="0.4">
      <c r="B26" s="47">
        <v>4</v>
      </c>
      <c r="C26" s="50" t="s">
        <v>0</v>
      </c>
      <c r="D26" s="6" t="str">
        <f>IF(OR(D29&gt;=3,J29&gt;=3),IF(D29&gt;J29,"○","●"),"-")</f>
        <v>-</v>
      </c>
      <c r="E26" s="15"/>
      <c r="F26" s="15"/>
      <c r="G26" s="15"/>
      <c r="H26" s="15"/>
      <c r="I26" s="15"/>
      <c r="J26" s="14"/>
      <c r="K26" s="6" t="str">
        <f>IF(OR(K29&gt;=3,Q29&gt;=3),IF(K29&gt;Q29,"○","●"),"-")</f>
        <v>-</v>
      </c>
      <c r="L26" s="15"/>
      <c r="M26" s="15"/>
      <c r="N26" s="15"/>
      <c r="O26" s="15"/>
      <c r="P26" s="15"/>
      <c r="Q26" s="14"/>
      <c r="R26" s="6" t="str">
        <f>IF(OR(R29&gt;=3,X29&gt;=3),IF(R29&gt;X29,"○","●"),"-")</f>
        <v>-</v>
      </c>
      <c r="S26" s="15"/>
      <c r="T26" s="15"/>
      <c r="U26" s="15"/>
      <c r="V26" s="15"/>
      <c r="W26" s="15"/>
      <c r="X26" s="14"/>
      <c r="Y26" s="16"/>
      <c r="Z26" s="15"/>
      <c r="AA26" s="15"/>
      <c r="AB26" s="15"/>
      <c r="AC26" s="15"/>
      <c r="AD26" s="15"/>
      <c r="AE26" s="14"/>
      <c r="AF26" s="53">
        <f>COUNTIF(D26:AE26,"○")</f>
        <v>0</v>
      </c>
      <c r="AG26" s="53">
        <f>COUNTIF(D26:AE26,"●")</f>
        <v>0</v>
      </c>
      <c r="AH26" s="53">
        <f>D28+K29+R28+Y29</f>
        <v>0</v>
      </c>
      <c r="AI26" s="53">
        <f>J28+Q29+X28+AE28</f>
        <v>0</v>
      </c>
      <c r="AJ26" s="57"/>
    </row>
    <row r="27" spans="2:36" ht="12.75" customHeight="1" x14ac:dyDescent="0.4">
      <c r="B27" s="48"/>
      <c r="C27" s="51"/>
      <c r="D27" s="13"/>
      <c r="E27" s="6">
        <f>IF(F27&gt;H27,1,0)</f>
        <v>0</v>
      </c>
      <c r="F27" s="6" t="str">
        <f>IF(AC6="","",AC6)</f>
        <v/>
      </c>
      <c r="G27" s="6" t="str">
        <f>IF(AB6="","",AB6)</f>
        <v/>
      </c>
      <c r="H27" s="6" t="str">
        <f>IF(AA6="","",AA6)</f>
        <v/>
      </c>
      <c r="I27" s="6">
        <f>IF(F27&lt;H27,1,0)</f>
        <v>0</v>
      </c>
      <c r="J27" s="5"/>
      <c r="K27" s="13"/>
      <c r="L27" s="6">
        <f>IF(M27&gt;O27,1,0)</f>
        <v>0</v>
      </c>
      <c r="M27" s="6" t="str">
        <f>IF(AC13="","",AC13)</f>
        <v/>
      </c>
      <c r="N27" s="6" t="str">
        <f>IF(AB13="","",AB13)</f>
        <v/>
      </c>
      <c r="O27" s="6" t="str">
        <f>IF(AA13="","",AA13)</f>
        <v/>
      </c>
      <c r="P27" s="6">
        <f>IF(M27&lt;O27,1,0)</f>
        <v>0</v>
      </c>
      <c r="Q27" s="5"/>
      <c r="R27" s="13"/>
      <c r="S27" s="6">
        <f>IF(T27&gt;V27,1,0)</f>
        <v>0</v>
      </c>
      <c r="T27" s="6" t="str">
        <f>IF(AC20="","",AC20)</f>
        <v/>
      </c>
      <c r="U27" s="6" t="str">
        <f>IF(AB20="","",AB20)</f>
        <v/>
      </c>
      <c r="V27" s="6" t="str">
        <f>IF(AA20="","",AA20)</f>
        <v/>
      </c>
      <c r="W27" s="6">
        <f>IF(T27&lt;V27,1,0)</f>
        <v>0</v>
      </c>
      <c r="X27" s="5"/>
      <c r="Y27" s="7"/>
      <c r="Z27" s="6"/>
      <c r="AA27" s="6"/>
      <c r="AB27" s="6"/>
      <c r="AC27" s="6"/>
      <c r="AD27" s="6"/>
      <c r="AE27" s="5"/>
      <c r="AF27" s="54"/>
      <c r="AG27" s="54"/>
      <c r="AH27" s="55"/>
      <c r="AI27" s="55"/>
      <c r="AJ27" s="58"/>
    </row>
    <row r="28" spans="2:36" ht="12.75" customHeight="1" x14ac:dyDescent="0.4">
      <c r="B28" s="48"/>
      <c r="C28" s="51"/>
      <c r="E28" s="6">
        <f>IF(F28&gt;H28,1,0)</f>
        <v>0</v>
      </c>
      <c r="F28" s="6" t="str">
        <f>IF(AC7="","",AC7)</f>
        <v/>
      </c>
      <c r="G28" s="6" t="str">
        <f>IF(AB7="","",AB7)</f>
        <v/>
      </c>
      <c r="H28" s="6" t="str">
        <f>IF(AA7="","",AA7)</f>
        <v/>
      </c>
      <c r="I28" s="6">
        <f>IF(F28&lt;H28,1,0)</f>
        <v>0</v>
      </c>
      <c r="J28" s="12"/>
      <c r="L28" s="6">
        <f>IF(M28&gt;O28,1,0)</f>
        <v>0</v>
      </c>
      <c r="M28" s="6" t="str">
        <f>IF(AC14="","",AC14)</f>
        <v/>
      </c>
      <c r="N28" s="6" t="str">
        <f>IF(AB14="","",AB14)</f>
        <v/>
      </c>
      <c r="O28" s="6" t="str">
        <f>IF(AA14="","",AA14)</f>
        <v/>
      </c>
      <c r="P28" s="6">
        <f>IF(M28&lt;O28,1,0)</f>
        <v>0</v>
      </c>
      <c r="Q28" s="12"/>
      <c r="S28" s="6">
        <f>IF(T28&gt;V28,1,0)</f>
        <v>0</v>
      </c>
      <c r="T28" s="6" t="str">
        <f>IF(AC21="","",AC21)</f>
        <v/>
      </c>
      <c r="U28" s="6" t="str">
        <f>IF(AB21="","",AB21)</f>
        <v/>
      </c>
      <c r="V28" s="6" t="str">
        <f>IF(AA21="","",AA21)</f>
        <v/>
      </c>
      <c r="W28" s="6">
        <f>IF(T28&lt;V28,1,0)</f>
        <v>0</v>
      </c>
      <c r="X28" s="12"/>
      <c r="Y28" s="7"/>
      <c r="Z28" s="6"/>
      <c r="AA28" s="6"/>
      <c r="AB28" s="6"/>
      <c r="AC28" s="6"/>
      <c r="AD28" s="6"/>
      <c r="AE28" s="5"/>
      <c r="AF28" s="60">
        <f>SUM(M27:M31,T27:T31,F27:F31,AA27:AA31)</f>
        <v>0</v>
      </c>
      <c r="AG28" s="61"/>
      <c r="AH28" s="55"/>
      <c r="AI28" s="55"/>
      <c r="AJ28" s="58"/>
    </row>
    <row r="29" spans="2:36" ht="12.75" customHeight="1" x14ac:dyDescent="0.4">
      <c r="B29" s="48"/>
      <c r="C29" s="51"/>
      <c r="D29" s="6">
        <f>E27+E28+E29+E30+E31</f>
        <v>0</v>
      </c>
      <c r="E29" s="6">
        <f>IF(F29&gt;H29,1,0)</f>
        <v>0</v>
      </c>
      <c r="F29" s="6" t="str">
        <f>IF(AC8="","",AC8)</f>
        <v/>
      </c>
      <c r="G29" s="6" t="str">
        <f>IF(AB8="","",AB8)</f>
        <v/>
      </c>
      <c r="H29" s="6" t="str">
        <f>IF(AA8="","",AA8)</f>
        <v/>
      </c>
      <c r="I29" s="6">
        <f>IF(F29&lt;H29,1,0)</f>
        <v>0</v>
      </c>
      <c r="J29" s="5">
        <f>I27+I28+I29+I30++I31</f>
        <v>0</v>
      </c>
      <c r="K29" s="6">
        <f>L27+L28+L29+L30+L31</f>
        <v>0</v>
      </c>
      <c r="L29" s="6">
        <f>IF(M29&gt;O29,1,0)</f>
        <v>0</v>
      </c>
      <c r="M29" s="6" t="str">
        <f>IF(AC15="","",AC15)</f>
        <v/>
      </c>
      <c r="N29" s="6" t="str">
        <f>IF(AB15="","",AB15)</f>
        <v/>
      </c>
      <c r="O29" s="6" t="str">
        <f>IF(AA15="","",AA15)</f>
        <v/>
      </c>
      <c r="P29" s="6">
        <f>IF(M29&lt;O29,1,0)</f>
        <v>0</v>
      </c>
      <c r="Q29" s="5">
        <f>P27+P28+P29+P30+P31</f>
        <v>0</v>
      </c>
      <c r="R29" s="6">
        <f>S27+S28+S29+S30+S31</f>
        <v>0</v>
      </c>
      <c r="S29" s="6">
        <f>IF(T29&gt;V29,1,0)</f>
        <v>0</v>
      </c>
      <c r="T29" s="6" t="str">
        <f>IF(AC22="","",AC22)</f>
        <v/>
      </c>
      <c r="U29" s="6" t="str">
        <f>IF(AB22="","",AB22)</f>
        <v/>
      </c>
      <c r="V29" s="6" t="str">
        <f>IF(AA22="","",AA22)</f>
        <v/>
      </c>
      <c r="W29" s="6">
        <f>IF(T29&lt;V29,1,0)</f>
        <v>0</v>
      </c>
      <c r="X29" s="5">
        <f>W27+W28+W29+W30+W31</f>
        <v>0</v>
      </c>
      <c r="Y29" s="7"/>
      <c r="Z29" s="6"/>
      <c r="AA29" s="6"/>
      <c r="AB29" s="6"/>
      <c r="AC29" s="6"/>
      <c r="AD29" s="6"/>
      <c r="AE29" s="5"/>
      <c r="AF29" s="11"/>
      <c r="AG29" s="10"/>
      <c r="AH29" s="55"/>
      <c r="AI29" s="55"/>
      <c r="AJ29" s="58"/>
    </row>
    <row r="30" spans="2:36" ht="12.75" customHeight="1" x14ac:dyDescent="0.4">
      <c r="B30" s="48"/>
      <c r="C30" s="51"/>
      <c r="D30" s="6"/>
      <c r="E30" s="6">
        <f>IF(F30&gt;H30,1,0)</f>
        <v>0</v>
      </c>
      <c r="F30" s="6" t="str">
        <f>IF(AC9="","",AC9)</f>
        <v/>
      </c>
      <c r="G30" s="6" t="str">
        <f>IF(AB9="","",AB9)</f>
        <v/>
      </c>
      <c r="H30" s="6" t="str">
        <f>IF(AA9="","",AA9)</f>
        <v/>
      </c>
      <c r="I30" s="6">
        <f>IF(F30&lt;H30,1,0)</f>
        <v>0</v>
      </c>
      <c r="J30" s="5"/>
      <c r="K30" s="6"/>
      <c r="L30" s="6">
        <f>IF(M30&gt;O30,1,0)</f>
        <v>0</v>
      </c>
      <c r="M30" s="6" t="str">
        <f>IF(AC16="","",AC16)</f>
        <v/>
      </c>
      <c r="N30" s="6" t="str">
        <f>IF(AB16="","",AB16)</f>
        <v/>
      </c>
      <c r="O30" s="6" t="str">
        <f>IF(AA16="","",AA16)</f>
        <v/>
      </c>
      <c r="P30" s="6">
        <f>IF(M30&lt;O30,1,0)</f>
        <v>0</v>
      </c>
      <c r="Q30" s="5"/>
      <c r="R30" s="6"/>
      <c r="S30" s="6">
        <f>IF(T30&gt;V30,1,0)</f>
        <v>0</v>
      </c>
      <c r="T30" s="6" t="str">
        <f>IF(AC23="","",AC23)</f>
        <v/>
      </c>
      <c r="U30" s="6" t="str">
        <f>IF(AB23="","",AB23)</f>
        <v/>
      </c>
      <c r="V30" s="6" t="str">
        <f>IF(AA23="","",AA23)</f>
        <v/>
      </c>
      <c r="W30" s="6">
        <f>IF(T30&lt;V30,1,0)</f>
        <v>0</v>
      </c>
      <c r="X30" s="5"/>
      <c r="Y30" s="7"/>
      <c r="Z30" s="6"/>
      <c r="AA30" s="6"/>
      <c r="AB30" s="6"/>
      <c r="AC30" s="6"/>
      <c r="AD30" s="6"/>
      <c r="AE30" s="5"/>
      <c r="AF30" s="9"/>
      <c r="AG30" s="8"/>
      <c r="AH30" s="55"/>
      <c r="AI30" s="55"/>
      <c r="AJ30" s="58"/>
    </row>
    <row r="31" spans="2:36" ht="12.75" customHeight="1" x14ac:dyDescent="0.4">
      <c r="B31" s="48"/>
      <c r="C31" s="51"/>
      <c r="D31" s="6"/>
      <c r="E31" s="6">
        <f>IF(F31&gt;H31,1,0)</f>
        <v>0</v>
      </c>
      <c r="F31" s="6" t="str">
        <f>IF(AC10="","",AC10)</f>
        <v/>
      </c>
      <c r="G31" s="6" t="str">
        <f>IF(AB10="","",AB10)</f>
        <v/>
      </c>
      <c r="H31" s="6" t="str">
        <f>IF(AA10="","",AA10)</f>
        <v/>
      </c>
      <c r="I31" s="6">
        <f>IF(F31&lt;H31,1,0)</f>
        <v>0</v>
      </c>
      <c r="J31" s="5"/>
      <c r="K31" s="6"/>
      <c r="L31" s="6">
        <f>IF(M31&gt;O31,1,0)</f>
        <v>0</v>
      </c>
      <c r="M31" s="6" t="str">
        <f>IF(AC17="","",AC17)</f>
        <v/>
      </c>
      <c r="N31" s="6" t="str">
        <f>IF(AB17="","",AB17)</f>
        <v/>
      </c>
      <c r="O31" s="6" t="str">
        <f>IF(AA17="","",AA17)</f>
        <v/>
      </c>
      <c r="P31" s="6">
        <f>IF(M31&lt;O31,1,0)</f>
        <v>0</v>
      </c>
      <c r="Q31" s="5"/>
      <c r="R31" s="6"/>
      <c r="S31" s="6">
        <f>IF(T31&gt;V31,1,0)</f>
        <v>0</v>
      </c>
      <c r="T31" s="6" t="str">
        <f>IF(AC24="","",AC24)</f>
        <v/>
      </c>
      <c r="U31" s="6" t="str">
        <f>IF(AB24="","",AB24)</f>
        <v/>
      </c>
      <c r="V31" s="6" t="str">
        <f>IF(AA24="","",AA24)</f>
        <v/>
      </c>
      <c r="W31" s="6">
        <f>IF(T31&lt;V31,1,0)</f>
        <v>0</v>
      </c>
      <c r="X31" s="5"/>
      <c r="Y31" s="7"/>
      <c r="Z31" s="6"/>
      <c r="AA31" s="6"/>
      <c r="AB31" s="6"/>
      <c r="AC31" s="6"/>
      <c r="AD31" s="6"/>
      <c r="AE31" s="5"/>
      <c r="AF31" s="60">
        <f>SUM(O27:O31,V27:V31,H27:H31,AC27:AC31)</f>
        <v>0</v>
      </c>
      <c r="AG31" s="62"/>
      <c r="AH31" s="56"/>
      <c r="AI31" s="56"/>
      <c r="AJ31" s="58"/>
    </row>
    <row r="32" spans="2:36" ht="12.75" customHeight="1" x14ac:dyDescent="0.4">
      <c r="B32" s="49"/>
      <c r="C32" s="52"/>
      <c r="D32" s="3"/>
      <c r="E32" s="3"/>
      <c r="F32" s="3"/>
      <c r="G32" s="3"/>
      <c r="H32" s="3"/>
      <c r="I32" s="3"/>
      <c r="J32" s="2"/>
      <c r="K32" s="3"/>
      <c r="L32" s="3"/>
      <c r="M32" s="3"/>
      <c r="N32" s="3"/>
      <c r="O32" s="3"/>
      <c r="P32" s="3"/>
      <c r="Q32" s="2"/>
      <c r="R32" s="3"/>
      <c r="S32" s="3"/>
      <c r="T32" s="3"/>
      <c r="U32" s="3"/>
      <c r="V32" s="3"/>
      <c r="W32" s="3"/>
      <c r="X32" s="2"/>
      <c r="Y32" s="4"/>
      <c r="Z32" s="3"/>
      <c r="AA32" s="3"/>
      <c r="AB32" s="3"/>
      <c r="AC32" s="3"/>
      <c r="AD32" s="3"/>
      <c r="AE32" s="2"/>
      <c r="AF32" s="63" t="str">
        <f>IF(AF31&gt;0,AF28/AF31,"-")</f>
        <v>-</v>
      </c>
      <c r="AG32" s="62"/>
      <c r="AH32" s="63" t="str">
        <f>IF(AI26&gt;0,AH26/AI26,"-")</f>
        <v>-</v>
      </c>
      <c r="AI32" s="61"/>
      <c r="AJ32" s="59"/>
    </row>
  </sheetData>
  <sheetProtection sheet="1" objects="1" scenarios="1"/>
  <mergeCells count="48">
    <mergeCell ref="D4:J4"/>
    <mergeCell ref="K4:Q4"/>
    <mergeCell ref="R4:X4"/>
    <mergeCell ref="Y4:AE4"/>
    <mergeCell ref="B5:B11"/>
    <mergeCell ref="C5:C11"/>
    <mergeCell ref="AI5:AI10"/>
    <mergeCell ref="AJ5:AJ11"/>
    <mergeCell ref="AF7:AG7"/>
    <mergeCell ref="AF10:AG10"/>
    <mergeCell ref="AF11:AG11"/>
    <mergeCell ref="AH11:AI11"/>
    <mergeCell ref="AF5:AF6"/>
    <mergeCell ref="AG5:AG6"/>
    <mergeCell ref="AH5:AH10"/>
    <mergeCell ref="B12:B18"/>
    <mergeCell ref="C12:C18"/>
    <mergeCell ref="AF12:AF13"/>
    <mergeCell ref="AG12:AG13"/>
    <mergeCell ref="AH12:AH17"/>
    <mergeCell ref="AI12:AI17"/>
    <mergeCell ref="AJ12:AJ18"/>
    <mergeCell ref="AF14:AG14"/>
    <mergeCell ref="AF17:AG17"/>
    <mergeCell ref="AF18:AG18"/>
    <mergeCell ref="AH18:AI18"/>
    <mergeCell ref="AJ26:AJ32"/>
    <mergeCell ref="AF28:AG28"/>
    <mergeCell ref="AF31:AG31"/>
    <mergeCell ref="AF32:AG32"/>
    <mergeCell ref="AH32:AI32"/>
    <mergeCell ref="AI26:AI31"/>
    <mergeCell ref="B19:B25"/>
    <mergeCell ref="C19:C25"/>
    <mergeCell ref="AF19:AF20"/>
    <mergeCell ref="AG19:AG20"/>
    <mergeCell ref="AH19:AH24"/>
    <mergeCell ref="AI19:AI24"/>
    <mergeCell ref="AJ19:AJ25"/>
    <mergeCell ref="AF21:AG21"/>
    <mergeCell ref="AF24:AG24"/>
    <mergeCell ref="AF25:AG25"/>
    <mergeCell ref="AH25:AI25"/>
    <mergeCell ref="B26:B32"/>
    <mergeCell ref="C26:C32"/>
    <mergeCell ref="AF26:AF27"/>
    <mergeCell ref="AG26:AG27"/>
    <mergeCell ref="AH26:AH31"/>
  </mergeCells>
  <phoneticPr fontId="2"/>
  <pageMargins left="1" right="1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45"/>
  <sheetViews>
    <sheetView tabSelected="1" zoomScale="120" zoomScaleNormal="120" zoomScalePageLayoutView="90" workbookViewId="0">
      <selection activeCell="C5" sqref="C5:C9"/>
    </sheetView>
  </sheetViews>
  <sheetFormatPr defaultColWidth="7.625" defaultRowHeight="13.5" x14ac:dyDescent="0.4"/>
  <cols>
    <col min="1" max="2" width="4" style="1" customWidth="1"/>
    <col min="3" max="3" width="14.875" style="1" customWidth="1"/>
    <col min="4" max="4" width="2.125" style="1" customWidth="1"/>
    <col min="5" max="5" width="0.125" style="1" customWidth="1"/>
    <col min="6" max="6" width="2.875" style="1" customWidth="1"/>
    <col min="7" max="7" width="2.125" style="1" customWidth="1"/>
    <col min="8" max="8" width="2.625" style="1" customWidth="1"/>
    <col min="9" max="9" width="0.125" style="1" customWidth="1"/>
    <col min="10" max="11" width="2.125" style="1" customWidth="1"/>
    <col min="12" max="12" width="2.125" style="1" hidden="1" customWidth="1"/>
    <col min="13" max="13" width="2.625" style="1" customWidth="1"/>
    <col min="14" max="14" width="2.125" style="1" customWidth="1"/>
    <col min="15" max="15" width="2.375" style="1" customWidth="1"/>
    <col min="16" max="16" width="2.625" style="1" hidden="1" customWidth="1"/>
    <col min="17" max="18" width="2.125" style="1" customWidth="1"/>
    <col min="19" max="19" width="2.125" style="1" hidden="1" customWidth="1"/>
    <col min="20" max="20" width="2.625" style="1" customWidth="1"/>
    <col min="21" max="21" width="2.125" style="1" customWidth="1"/>
    <col min="22" max="22" width="2.5" style="1" customWidth="1"/>
    <col min="23" max="23" width="2.125" style="1" hidden="1" customWidth="1"/>
    <col min="24" max="25" width="2.125" style="1" customWidth="1"/>
    <col min="26" max="26" width="2.125" style="1" hidden="1" customWidth="1"/>
    <col min="27" max="27" width="2.5" style="1" customWidth="1"/>
    <col min="28" max="28" width="2.125" style="1" customWidth="1"/>
    <col min="29" max="29" width="2.625" style="1" customWidth="1"/>
    <col min="30" max="30" width="0.125" style="1" hidden="1" customWidth="1"/>
    <col min="31" max="32" width="2.125" style="1" customWidth="1"/>
    <col min="33" max="33" width="2.125" style="1" hidden="1" customWidth="1"/>
    <col min="34" max="34" width="2.625" style="1" customWidth="1"/>
    <col min="35" max="35" width="2.125" style="1" customWidth="1"/>
    <col min="36" max="36" width="2.5" style="1" customWidth="1"/>
    <col min="37" max="37" width="2.125" style="1" hidden="1" customWidth="1"/>
    <col min="38" max="39" width="2.125" style="1" customWidth="1"/>
    <col min="40" max="40" width="2.125" style="1" hidden="1" customWidth="1"/>
    <col min="41" max="41" width="2.5" style="1" customWidth="1"/>
    <col min="42" max="42" width="2.125" style="1" customWidth="1"/>
    <col min="43" max="43" width="2.625" style="1" customWidth="1"/>
    <col min="44" max="44" width="2.125" style="1" hidden="1" customWidth="1"/>
    <col min="45" max="45" width="2.125" style="1" customWidth="1"/>
    <col min="46" max="47" width="3.625" style="1" customWidth="1"/>
    <col min="48" max="49" width="6.875" style="1" customWidth="1"/>
    <col min="50" max="50" width="3.875" style="1" customWidth="1"/>
    <col min="51" max="16384" width="7.625" style="1"/>
  </cols>
  <sheetData>
    <row r="1" spans="2:51" ht="18.75" x14ac:dyDescent="0.4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46"/>
      <c r="AG1" s="46"/>
      <c r="AH1" s="46"/>
      <c r="AI1" s="46"/>
      <c r="AJ1" s="46"/>
      <c r="AK1" s="46"/>
      <c r="AL1" s="46"/>
      <c r="AM1" s="46"/>
    </row>
    <row r="2" spans="2:51" x14ac:dyDescent="0.4">
      <c r="B2" s="29" t="s">
        <v>16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2:51" x14ac:dyDescent="0.4">
      <c r="B3" s="27" t="s">
        <v>30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6"/>
    </row>
    <row r="4" spans="2:51" ht="12.75" customHeight="1" x14ac:dyDescent="0.4">
      <c r="B4" s="25"/>
      <c r="C4" s="24" t="s">
        <v>20</v>
      </c>
      <c r="D4" s="66" t="str">
        <f>C5</f>
        <v>福岡県立大学</v>
      </c>
      <c r="E4" s="67"/>
      <c r="F4" s="67"/>
      <c r="G4" s="67"/>
      <c r="H4" s="67"/>
      <c r="I4" s="67"/>
      <c r="J4" s="68"/>
      <c r="K4" s="66" t="str">
        <f>C10</f>
        <v>熊本県立大学</v>
      </c>
      <c r="L4" s="67"/>
      <c r="M4" s="67"/>
      <c r="N4" s="67"/>
      <c r="O4" s="67"/>
      <c r="P4" s="67"/>
      <c r="Q4" s="68"/>
      <c r="R4" s="66" t="str">
        <f>C15</f>
        <v>日本文理大学</v>
      </c>
      <c r="S4" s="67"/>
      <c r="T4" s="67"/>
      <c r="U4" s="67"/>
      <c r="V4" s="67"/>
      <c r="W4" s="67"/>
      <c r="X4" s="68"/>
      <c r="Y4" s="66" t="str">
        <f>C20</f>
        <v>長崎大学経済学部</v>
      </c>
      <c r="Z4" s="67"/>
      <c r="AA4" s="67"/>
      <c r="AB4" s="67"/>
      <c r="AC4" s="67"/>
      <c r="AD4" s="67"/>
      <c r="AE4" s="68"/>
      <c r="AF4" s="66"/>
      <c r="AG4" s="67"/>
      <c r="AH4" s="67"/>
      <c r="AI4" s="67"/>
      <c r="AJ4" s="67"/>
      <c r="AK4" s="67"/>
      <c r="AL4" s="68"/>
      <c r="AM4" s="66">
        <f>C30</f>
        <v>0</v>
      </c>
      <c r="AN4" s="76"/>
      <c r="AO4" s="76"/>
      <c r="AP4" s="76"/>
      <c r="AQ4" s="76"/>
      <c r="AR4" s="76"/>
      <c r="AS4" s="77"/>
      <c r="AT4" s="23" t="s">
        <v>5</v>
      </c>
      <c r="AU4" s="22" t="s">
        <v>4</v>
      </c>
      <c r="AV4" s="21" t="s">
        <v>3</v>
      </c>
      <c r="AW4" s="20" t="s">
        <v>2</v>
      </c>
      <c r="AX4" s="19" t="s">
        <v>1</v>
      </c>
      <c r="AY4" s="18"/>
    </row>
    <row r="5" spans="2:51" ht="12.75" customHeight="1" x14ac:dyDescent="0.4">
      <c r="B5" s="42"/>
      <c r="C5" s="50" t="s">
        <v>21</v>
      </c>
      <c r="D5" s="7"/>
      <c r="E5" s="6"/>
      <c r="F5" s="6"/>
      <c r="G5" s="6"/>
      <c r="H5" s="6"/>
      <c r="I5" s="6"/>
      <c r="J5" s="5"/>
      <c r="K5" s="7" t="str">
        <f>IF(OR(K7&gt;=2,Q7&gt;=2),IF(K7&gt;Q7,"○","●"),"-")</f>
        <v>●</v>
      </c>
      <c r="L5" s="6"/>
      <c r="M5" s="6"/>
      <c r="N5" s="6"/>
      <c r="O5" s="6"/>
      <c r="P5" s="6"/>
      <c r="Q5" s="5"/>
      <c r="R5" s="7" t="str">
        <f>IF(OR(R7&gt;=2,X7&gt;=2),IF(R7&gt;X7,"○","●"),"-")</f>
        <v>●</v>
      </c>
      <c r="S5" s="6"/>
      <c r="T5" s="6"/>
      <c r="U5" s="6"/>
      <c r="V5" s="6"/>
      <c r="W5" s="6"/>
      <c r="X5" s="5"/>
      <c r="Y5" s="7" t="str">
        <f>IF(OR(Y7&gt;=2,AE7&gt;=2),IF(Y7&gt;AE7,"○","●"),"-")</f>
        <v>●</v>
      </c>
      <c r="Z5" s="6"/>
      <c r="AA5" s="6"/>
      <c r="AB5" s="6"/>
      <c r="AC5" s="6"/>
      <c r="AD5" s="6"/>
      <c r="AE5" s="5"/>
      <c r="AF5" s="7"/>
      <c r="AG5" s="6"/>
      <c r="AH5" s="6"/>
      <c r="AI5" s="6"/>
      <c r="AJ5" s="6"/>
      <c r="AK5" s="6"/>
      <c r="AL5" s="5"/>
      <c r="AM5" s="7" t="str">
        <f>IF(OR(AM7&gt;=2,AS7&gt;=2),IF(AM7&gt;AS7,"○","●"),"-")</f>
        <v>-</v>
      </c>
      <c r="AN5" s="6"/>
      <c r="AO5" s="6"/>
      <c r="AP5" s="6"/>
      <c r="AQ5" s="6"/>
      <c r="AR5" s="6"/>
      <c r="AS5" s="5"/>
      <c r="AT5" s="53">
        <f>COUNTIF(D5:AS5,"○")</f>
        <v>0</v>
      </c>
      <c r="AU5" s="53">
        <f>COUNTIF(D5:AS5,"●")</f>
        <v>3</v>
      </c>
      <c r="AV5" s="53">
        <f>D7+K7+R7+Y7+AF7+AM7</f>
        <v>0</v>
      </c>
      <c r="AW5" s="53">
        <f>J7+Q7+X7+AE7+AL7+AS7</f>
        <v>6</v>
      </c>
      <c r="AX5" s="57">
        <v>4</v>
      </c>
      <c r="AY5" s="18"/>
    </row>
    <row r="6" spans="2:51" ht="12.75" customHeight="1" x14ac:dyDescent="0.4">
      <c r="B6" s="42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0</v>
      </c>
      <c r="M6" s="17">
        <v>15</v>
      </c>
      <c r="N6" s="6" t="str">
        <f>IF(M6="","","－")</f>
        <v>－</v>
      </c>
      <c r="O6" s="17">
        <v>25</v>
      </c>
      <c r="P6" s="6">
        <f>IF(M6&lt;O6,1,0)</f>
        <v>1</v>
      </c>
      <c r="Q6" s="5"/>
      <c r="R6" s="13"/>
      <c r="S6" s="6">
        <f>IF(T6&gt;V6,1,0)</f>
        <v>0</v>
      </c>
      <c r="T6" s="17">
        <v>20</v>
      </c>
      <c r="U6" s="6" t="str">
        <f>IF(T6="","","－")</f>
        <v>－</v>
      </c>
      <c r="V6" s="17">
        <v>25</v>
      </c>
      <c r="W6" s="6">
        <f>IF(T6&lt;V6,1,0)</f>
        <v>1</v>
      </c>
      <c r="X6" s="5"/>
      <c r="Y6" s="13"/>
      <c r="Z6" s="6">
        <f>IF(AA6&gt;AC6,1,0)</f>
        <v>0</v>
      </c>
      <c r="AA6" s="17">
        <v>19</v>
      </c>
      <c r="AB6" s="6" t="str">
        <f>IF(AA6="","","－")</f>
        <v>－</v>
      </c>
      <c r="AC6" s="17">
        <v>25</v>
      </c>
      <c r="AD6" s="6">
        <f>IF(AA6&lt;AC6,1,0)</f>
        <v>1</v>
      </c>
      <c r="AE6" s="5"/>
      <c r="AF6" s="13"/>
      <c r="AG6" s="6">
        <f>IF(AH6&gt;AJ6,1,0)</f>
        <v>0</v>
      </c>
      <c r="AH6" s="17"/>
      <c r="AI6" s="6" t="str">
        <f>IF(AH6="","","－")</f>
        <v/>
      </c>
      <c r="AJ6" s="17"/>
      <c r="AK6" s="6">
        <f>IF(AH6&lt;AJ6,1,0)</f>
        <v>0</v>
      </c>
      <c r="AL6" s="5"/>
      <c r="AM6" s="13"/>
      <c r="AN6" s="6">
        <f>IF(AO6&gt;AQ6,1,0)</f>
        <v>0</v>
      </c>
      <c r="AO6" s="17"/>
      <c r="AP6" s="6" t="str">
        <f>IF(AO6="","","－")</f>
        <v/>
      </c>
      <c r="AQ6" s="17"/>
      <c r="AR6" s="6">
        <f>IF(AO6&lt;AQ6,1,0)</f>
        <v>0</v>
      </c>
      <c r="AS6" s="5"/>
      <c r="AT6" s="54"/>
      <c r="AU6" s="54"/>
      <c r="AV6" s="55"/>
      <c r="AW6" s="55"/>
      <c r="AX6" s="58"/>
    </row>
    <row r="7" spans="2:51" ht="12.75" customHeight="1" x14ac:dyDescent="0.4">
      <c r="B7" s="42">
        <v>1</v>
      </c>
      <c r="C7" s="51"/>
      <c r="D7" s="7"/>
      <c r="E7" s="6"/>
      <c r="F7" s="6"/>
      <c r="G7" s="6"/>
      <c r="H7" s="6"/>
      <c r="I7" s="6"/>
      <c r="J7" s="5"/>
      <c r="K7" s="7">
        <f>L6+L7+L8</f>
        <v>0</v>
      </c>
      <c r="L7" s="6">
        <f>IF(M7&gt;O7,1,0)</f>
        <v>0</v>
      </c>
      <c r="M7" s="17">
        <v>19</v>
      </c>
      <c r="N7" s="6" t="str">
        <f>IF(M7="","","－")</f>
        <v>－</v>
      </c>
      <c r="O7" s="17">
        <v>25</v>
      </c>
      <c r="P7" s="6">
        <f>IF(M7&lt;O7,1,0)</f>
        <v>1</v>
      </c>
      <c r="Q7" s="5">
        <f>P6+P7+P8</f>
        <v>2</v>
      </c>
      <c r="R7" s="7">
        <f>S6+S7+S8</f>
        <v>0</v>
      </c>
      <c r="S7" s="6">
        <f>IF(T7&gt;V7,1,0)</f>
        <v>0</v>
      </c>
      <c r="T7" s="17">
        <v>23</v>
      </c>
      <c r="U7" s="6" t="str">
        <f>IF(T7="","","－")</f>
        <v>－</v>
      </c>
      <c r="V7" s="17">
        <v>25</v>
      </c>
      <c r="W7" s="6">
        <f>IF(T7&lt;V7,1,0)</f>
        <v>1</v>
      </c>
      <c r="X7" s="5">
        <f>W6+W7+W8</f>
        <v>2</v>
      </c>
      <c r="Y7" s="7">
        <f>Z6+Z7+Z8</f>
        <v>0</v>
      </c>
      <c r="Z7" s="6">
        <f>IF(AA7&gt;AC7,1,0)</f>
        <v>0</v>
      </c>
      <c r="AA7" s="17">
        <v>21</v>
      </c>
      <c r="AB7" s="6" t="str">
        <f>IF(AA7="","","－")</f>
        <v>－</v>
      </c>
      <c r="AC7" s="17">
        <v>25</v>
      </c>
      <c r="AD7" s="6">
        <f>IF(AA7&lt;AC7,1,0)</f>
        <v>1</v>
      </c>
      <c r="AE7" s="5">
        <f>AD6+AD7+AD8</f>
        <v>2</v>
      </c>
      <c r="AF7" s="7">
        <f>AG6+AG7+AG8</f>
        <v>0</v>
      </c>
      <c r="AG7" s="6">
        <f>IF(AH7&gt;AJ7,1,0)</f>
        <v>0</v>
      </c>
      <c r="AH7" s="17"/>
      <c r="AI7" s="6" t="str">
        <f>IF(AH7="","","－")</f>
        <v/>
      </c>
      <c r="AJ7" s="17"/>
      <c r="AK7" s="6">
        <f>IF(AH7&lt;AJ7,1,0)</f>
        <v>0</v>
      </c>
      <c r="AL7" s="5">
        <f>AK6+AK7+AK8</f>
        <v>0</v>
      </c>
      <c r="AM7" s="7">
        <f>AN6+AN7+AN8</f>
        <v>0</v>
      </c>
      <c r="AN7" s="6">
        <f>IF(AO7&gt;AQ7,1,0)</f>
        <v>0</v>
      </c>
      <c r="AO7" s="17"/>
      <c r="AP7" s="6" t="str">
        <f>IF(AO7="","","－")</f>
        <v/>
      </c>
      <c r="AQ7" s="17"/>
      <c r="AR7" s="6">
        <f>IF(AO7&lt;AQ7,1,0)</f>
        <v>0</v>
      </c>
      <c r="AS7" s="5">
        <f>AR6+AR7+AR8</f>
        <v>0</v>
      </c>
      <c r="AT7" s="60">
        <f>SUM(M6:M8,T6:T8,F6:F8,AA6:AA8,AH6:AH8,AO6:AO8)</f>
        <v>117</v>
      </c>
      <c r="AU7" s="61"/>
      <c r="AV7" s="55"/>
      <c r="AW7" s="55"/>
      <c r="AX7" s="58"/>
    </row>
    <row r="8" spans="2:51" ht="12.75" customHeight="1" x14ac:dyDescent="0.4">
      <c r="B8" s="42"/>
      <c r="C8" s="51"/>
      <c r="D8" s="7"/>
      <c r="E8" s="6"/>
      <c r="F8" s="6"/>
      <c r="G8" s="6"/>
      <c r="H8" s="6"/>
      <c r="I8" s="6"/>
      <c r="J8" s="5"/>
      <c r="K8" s="7"/>
      <c r="L8" s="6">
        <f>IF(M8&gt;O8,1,0)</f>
        <v>0</v>
      </c>
      <c r="M8" s="17"/>
      <c r="N8" s="6" t="str">
        <f>IF(M8="","","－")</f>
        <v/>
      </c>
      <c r="O8" s="17"/>
      <c r="P8" s="6">
        <f>IF(M8&lt;O8,1,0)</f>
        <v>0</v>
      </c>
      <c r="Q8" s="5"/>
      <c r="R8" s="7"/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/>
      <c r="Y8" s="7"/>
      <c r="Z8" s="6">
        <f>IF(AA8&gt;AC8,1,0)</f>
        <v>0</v>
      </c>
      <c r="AA8" s="17"/>
      <c r="AB8" s="6" t="str">
        <f>IF(AA8="","","－")</f>
        <v/>
      </c>
      <c r="AC8" s="17"/>
      <c r="AD8" s="6">
        <f>IF(AA8&lt;AC8,1,0)</f>
        <v>0</v>
      </c>
      <c r="AE8" s="5"/>
      <c r="AF8" s="7"/>
      <c r="AG8" s="6">
        <f>IF(AH8&gt;AJ8,1,0)</f>
        <v>0</v>
      </c>
      <c r="AH8" s="17"/>
      <c r="AI8" s="6" t="str">
        <f>IF(AH8="","","－")</f>
        <v/>
      </c>
      <c r="AJ8" s="17"/>
      <c r="AK8" s="6">
        <f>IF(AH8&lt;AJ8,1,0)</f>
        <v>0</v>
      </c>
      <c r="AL8" s="5"/>
      <c r="AM8" s="7"/>
      <c r="AN8" s="6">
        <f>IF(AO8&gt;AQ8,1,0)</f>
        <v>0</v>
      </c>
      <c r="AO8" s="17"/>
      <c r="AP8" s="6" t="str">
        <f>IF(AO8="","","－")</f>
        <v/>
      </c>
      <c r="AQ8" s="17"/>
      <c r="AR8" s="6">
        <f>IF(AO8&lt;AQ8,1,0)</f>
        <v>0</v>
      </c>
      <c r="AS8" s="5"/>
      <c r="AT8" s="60">
        <f>SUM(O6:O8,V6:V8,H6:H8,AC6:AC8,AJ6:AJ8,AQ6:AQ8)</f>
        <v>150</v>
      </c>
      <c r="AU8" s="62"/>
      <c r="AV8" s="56"/>
      <c r="AW8" s="56"/>
      <c r="AX8" s="58"/>
    </row>
    <row r="9" spans="2:51" ht="12.75" customHeight="1" x14ac:dyDescent="0.4">
      <c r="B9" s="42"/>
      <c r="C9" s="52"/>
      <c r="D9" s="4"/>
      <c r="E9" s="3"/>
      <c r="F9" s="3"/>
      <c r="G9" s="3"/>
      <c r="H9" s="3"/>
      <c r="I9" s="3"/>
      <c r="J9" s="2"/>
      <c r="K9" s="4"/>
      <c r="L9" s="3"/>
      <c r="M9" s="3"/>
      <c r="N9" s="3"/>
      <c r="O9" s="3"/>
      <c r="P9" s="3"/>
      <c r="Q9" s="2"/>
      <c r="R9" s="4"/>
      <c r="S9" s="3"/>
      <c r="T9" s="3"/>
      <c r="U9" s="3"/>
      <c r="V9" s="3"/>
      <c r="W9" s="3"/>
      <c r="X9" s="2"/>
      <c r="Y9" s="4"/>
      <c r="Z9" s="3"/>
      <c r="AA9" s="3"/>
      <c r="AB9" s="3"/>
      <c r="AC9" s="3"/>
      <c r="AD9" s="3"/>
      <c r="AE9" s="2"/>
      <c r="AF9" s="4"/>
      <c r="AG9" s="3"/>
      <c r="AH9" s="3"/>
      <c r="AI9" s="3"/>
      <c r="AJ9" s="3"/>
      <c r="AK9" s="3"/>
      <c r="AL9" s="2"/>
      <c r="AM9" s="4"/>
      <c r="AN9" s="3"/>
      <c r="AO9" s="3"/>
      <c r="AP9" s="3"/>
      <c r="AQ9" s="3"/>
      <c r="AR9" s="3"/>
      <c r="AS9" s="2"/>
      <c r="AT9" s="63">
        <f>IF(AT8&gt;0,AT7/AT8,"-")</f>
        <v>0.78</v>
      </c>
      <c r="AU9" s="62"/>
      <c r="AV9" s="63">
        <f>IF(AW5&gt;0,AV5/AW5,"-")</f>
        <v>0</v>
      </c>
      <c r="AW9" s="61"/>
      <c r="AX9" s="59"/>
    </row>
    <row r="10" spans="2:51" ht="12.75" customHeight="1" x14ac:dyDescent="0.4">
      <c r="B10" s="44"/>
      <c r="C10" s="50" t="s">
        <v>22</v>
      </c>
      <c r="D10" s="6" t="str">
        <f>IF(OR(D12&gt;=2,J12&gt;=2),IF(D12&gt;J12,"○","●"),"-")</f>
        <v>○</v>
      </c>
      <c r="E10" s="15"/>
      <c r="F10" s="15"/>
      <c r="G10" s="15"/>
      <c r="H10" s="15"/>
      <c r="I10" s="15"/>
      <c r="J10" s="14"/>
      <c r="K10" s="16"/>
      <c r="L10" s="15"/>
      <c r="M10" s="15"/>
      <c r="N10" s="15"/>
      <c r="O10" s="15"/>
      <c r="P10" s="15"/>
      <c r="Q10" s="14"/>
      <c r="R10" s="7" t="str">
        <f>IF(OR(R12&gt;=2,X12&gt;=2),IF(R12&gt;X12,"○","●"),"-")</f>
        <v>○</v>
      </c>
      <c r="S10" s="6"/>
      <c r="T10" s="6"/>
      <c r="U10" s="6"/>
      <c r="V10" s="6"/>
      <c r="W10" s="6"/>
      <c r="X10" s="5"/>
      <c r="Y10" s="7" t="str">
        <f>IF(OR(Y12&gt;=2,AE12&gt;=2),IF(Y12&gt;AE12,"○","●"),"-")</f>
        <v>○</v>
      </c>
      <c r="Z10" s="6"/>
      <c r="AA10" s="6"/>
      <c r="AB10" s="6"/>
      <c r="AC10" s="6"/>
      <c r="AD10" s="6"/>
      <c r="AE10" s="5"/>
      <c r="AF10" s="7" t="str">
        <f>IF(OR(AF12&gt;=2,AL12&gt;=2),IF(AF12&gt;AL12,"○","●"),"-")</f>
        <v>-</v>
      </c>
      <c r="AG10" s="6"/>
      <c r="AH10" s="6"/>
      <c r="AI10" s="6"/>
      <c r="AJ10" s="6"/>
      <c r="AK10" s="6"/>
      <c r="AL10" s="5"/>
      <c r="AM10" s="7" t="str">
        <f>IF(OR(AM12&gt;=2,AS12&gt;=2),IF(AM12&gt;AS12,"○","●"),"-")</f>
        <v>-</v>
      </c>
      <c r="AN10" s="6"/>
      <c r="AO10" s="6"/>
      <c r="AP10" s="6"/>
      <c r="AQ10" s="6"/>
      <c r="AR10" s="6"/>
      <c r="AS10" s="5"/>
      <c r="AT10" s="53">
        <f>COUNTIF(D10:AS10,"○")</f>
        <v>3</v>
      </c>
      <c r="AU10" s="53">
        <f>COUNTIF(D10:AS10,"●")</f>
        <v>0</v>
      </c>
      <c r="AV10" s="53">
        <f>D12+K12+R12+Y12+AF12+AM12</f>
        <v>6</v>
      </c>
      <c r="AW10" s="53">
        <f>J12+Q12+X12+AE12+AL12+AS12</f>
        <v>1</v>
      </c>
      <c r="AX10" s="57">
        <v>1</v>
      </c>
    </row>
    <row r="11" spans="2:51" ht="12.75" customHeight="1" x14ac:dyDescent="0.4">
      <c r="B11" s="42"/>
      <c r="C11" s="51"/>
      <c r="D11" s="13"/>
      <c r="E11" s="6">
        <f>IF(F11&gt;H11,1,0)</f>
        <v>1</v>
      </c>
      <c r="F11" s="6">
        <f>IF(O6="","",O6)</f>
        <v>25</v>
      </c>
      <c r="G11" s="6" t="str">
        <f>IF(N6="","",N6)</f>
        <v>－</v>
      </c>
      <c r="H11" s="6">
        <f>IF(M6="","",M6)</f>
        <v>15</v>
      </c>
      <c r="I11" s="6">
        <f>IF(F11&lt;H11,1,0)</f>
        <v>0</v>
      </c>
      <c r="J11" s="5"/>
      <c r="K11" s="7"/>
      <c r="L11" s="6"/>
      <c r="M11" s="6"/>
      <c r="N11" s="6"/>
      <c r="O11" s="6"/>
      <c r="P11" s="6"/>
      <c r="Q11" s="5"/>
      <c r="R11" s="13"/>
      <c r="S11" s="6">
        <f>IF(T11&gt;V11,1,0)</f>
        <v>1</v>
      </c>
      <c r="T11" s="17">
        <v>25</v>
      </c>
      <c r="U11" s="6" t="str">
        <f>IF(T11="","","－")</f>
        <v>－</v>
      </c>
      <c r="V11" s="17">
        <v>20</v>
      </c>
      <c r="W11" s="6">
        <f>IF(T11&lt;V11,1,0)</f>
        <v>0</v>
      </c>
      <c r="X11" s="5"/>
      <c r="Y11" s="13"/>
      <c r="Z11" s="6">
        <f>IF(AA11&gt;AC11,1,0)</f>
        <v>1</v>
      </c>
      <c r="AA11" s="17">
        <v>25</v>
      </c>
      <c r="AB11" s="6" t="str">
        <f>IF(AA11="","","－")</f>
        <v>－</v>
      </c>
      <c r="AC11" s="17">
        <v>12</v>
      </c>
      <c r="AD11" s="6">
        <f>IF(AA11&lt;AC11,1,0)</f>
        <v>0</v>
      </c>
      <c r="AE11" s="5"/>
      <c r="AF11" s="13"/>
      <c r="AG11" s="6">
        <f>IF(AH11&gt;AJ11,1,0)</f>
        <v>0</v>
      </c>
      <c r="AH11" s="17"/>
      <c r="AI11" s="6" t="str">
        <f>IF(AH11="","","－")</f>
        <v/>
      </c>
      <c r="AJ11" s="17"/>
      <c r="AK11" s="6">
        <f>IF(AH11&lt;AJ11,1,0)</f>
        <v>0</v>
      </c>
      <c r="AL11" s="5"/>
      <c r="AM11" s="13"/>
      <c r="AN11" s="6">
        <f>IF(AO11&gt;AQ11,1,0)</f>
        <v>0</v>
      </c>
      <c r="AO11" s="17"/>
      <c r="AP11" s="6" t="str">
        <f>IF(AO11="","","－")</f>
        <v/>
      </c>
      <c r="AQ11" s="17"/>
      <c r="AR11" s="6">
        <f>IF(AO11&lt;AQ11,1,0)</f>
        <v>0</v>
      </c>
      <c r="AS11" s="5"/>
      <c r="AT11" s="54"/>
      <c r="AU11" s="54"/>
      <c r="AV11" s="55"/>
      <c r="AW11" s="55"/>
      <c r="AX11" s="58"/>
    </row>
    <row r="12" spans="2:51" ht="12.75" customHeight="1" x14ac:dyDescent="0.4">
      <c r="B12" s="42">
        <v>2</v>
      </c>
      <c r="C12" s="51"/>
      <c r="D12" s="6">
        <f>E11+E12+E13</f>
        <v>2</v>
      </c>
      <c r="E12" s="6">
        <f>IF(F12&gt;H12,1,0)</f>
        <v>1</v>
      </c>
      <c r="F12" s="6">
        <f>IF(O7="","",O7)</f>
        <v>25</v>
      </c>
      <c r="G12" s="6" t="str">
        <f>IF(N7="","",N7)</f>
        <v>－</v>
      </c>
      <c r="H12" s="6">
        <f>IF(M7="","",M7)</f>
        <v>19</v>
      </c>
      <c r="I12" s="6">
        <f>IF(F12&lt;H12,1,0)</f>
        <v>0</v>
      </c>
      <c r="J12" s="5">
        <f>I11+I12+I13</f>
        <v>0</v>
      </c>
      <c r="K12" s="7"/>
      <c r="L12" s="6"/>
      <c r="M12" s="6"/>
      <c r="N12" s="6"/>
      <c r="O12" s="6"/>
      <c r="P12" s="6"/>
      <c r="Q12" s="5"/>
      <c r="R12" s="7">
        <f>S11+S12+S13</f>
        <v>2</v>
      </c>
      <c r="S12" s="6">
        <f>IF(T12&gt;V12,1,0)</f>
        <v>0</v>
      </c>
      <c r="T12" s="17">
        <v>22</v>
      </c>
      <c r="U12" s="6" t="str">
        <f>IF(T12="","","－")</f>
        <v>－</v>
      </c>
      <c r="V12" s="17">
        <v>25</v>
      </c>
      <c r="W12" s="6">
        <f>IF(T12&lt;V12,1,0)</f>
        <v>1</v>
      </c>
      <c r="X12" s="5">
        <f>W11+W12+W13</f>
        <v>1</v>
      </c>
      <c r="Y12" s="7">
        <f>Z11+Z12+Z13</f>
        <v>2</v>
      </c>
      <c r="Z12" s="6">
        <f>IF(AA12&gt;AC12,1,0)</f>
        <v>1</v>
      </c>
      <c r="AA12" s="17">
        <v>25</v>
      </c>
      <c r="AB12" s="6" t="str">
        <f>IF(AA12="","","－")</f>
        <v>－</v>
      </c>
      <c r="AC12" s="17">
        <v>20</v>
      </c>
      <c r="AD12" s="6">
        <f>IF(AA12&lt;AC12,1,0)</f>
        <v>0</v>
      </c>
      <c r="AE12" s="5">
        <f>AD11+AD12+AD13</f>
        <v>0</v>
      </c>
      <c r="AF12" s="7">
        <f>AG11+AG12+AG13</f>
        <v>0</v>
      </c>
      <c r="AG12" s="6">
        <f>IF(AH12&gt;AJ12,1,0)</f>
        <v>0</v>
      </c>
      <c r="AH12" s="17"/>
      <c r="AI12" s="6" t="str">
        <f>IF(AH12="","","－")</f>
        <v/>
      </c>
      <c r="AJ12" s="17"/>
      <c r="AK12" s="6">
        <f>IF(AH12&lt;AJ12,1,0)</f>
        <v>0</v>
      </c>
      <c r="AL12" s="5">
        <f>AK11+AK12+AK13</f>
        <v>0</v>
      </c>
      <c r="AM12" s="7">
        <f>AN11+AN12+AN13</f>
        <v>0</v>
      </c>
      <c r="AN12" s="6">
        <f>IF(AO12&gt;AQ12,1,0)</f>
        <v>0</v>
      </c>
      <c r="AO12" s="17"/>
      <c r="AP12" s="6" t="str">
        <f>IF(AO12="","","－")</f>
        <v/>
      </c>
      <c r="AQ12" s="17"/>
      <c r="AR12" s="6">
        <f>IF(AO12&lt;AQ12,1,0)</f>
        <v>0</v>
      </c>
      <c r="AS12" s="5">
        <f>AR11+AR12+AR13</f>
        <v>0</v>
      </c>
      <c r="AT12" s="60">
        <f>SUM(M11:M13,T11:T13,F11:F13,AA11:AA13,AH11:AH13,AO11:AO13)</f>
        <v>172</v>
      </c>
      <c r="AU12" s="61"/>
      <c r="AV12" s="55"/>
      <c r="AW12" s="55"/>
      <c r="AX12" s="58"/>
    </row>
    <row r="13" spans="2:51" ht="12.75" customHeight="1" x14ac:dyDescent="0.4">
      <c r="B13" s="42"/>
      <c r="C13" s="51"/>
      <c r="D13" s="6"/>
      <c r="E13" s="6">
        <f>IF(F13&gt;H13,1,0)</f>
        <v>0</v>
      </c>
      <c r="F13" s="6" t="str">
        <f>IF(O8="","",O8)</f>
        <v/>
      </c>
      <c r="G13" s="6" t="str">
        <f>IF(N8="","",N8)</f>
        <v/>
      </c>
      <c r="H13" s="6" t="str">
        <f>IF(M8="","",M8)</f>
        <v/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7"/>
      <c r="S13" s="6">
        <f>IF(T13&gt;V13,1,0)</f>
        <v>1</v>
      </c>
      <c r="T13" s="17">
        <v>25</v>
      </c>
      <c r="U13" s="6" t="str">
        <f>IF(T13="","","－")</f>
        <v>－</v>
      </c>
      <c r="V13" s="17">
        <v>14</v>
      </c>
      <c r="W13" s="6">
        <f>IF(T13&lt;V13,1,0)</f>
        <v>0</v>
      </c>
      <c r="X13" s="5"/>
      <c r="Y13" s="7"/>
      <c r="Z13" s="6">
        <f>IF(AA13&gt;AC13,1,0)</f>
        <v>0</v>
      </c>
      <c r="AA13" s="17"/>
      <c r="AB13" s="6" t="str">
        <f>IF(AA13="","","－")</f>
        <v/>
      </c>
      <c r="AC13" s="17"/>
      <c r="AD13" s="6">
        <f>IF(AA13&lt;AC13,1,0)</f>
        <v>0</v>
      </c>
      <c r="AE13" s="5"/>
      <c r="AF13" s="7"/>
      <c r="AG13" s="6">
        <f>IF(AH13&gt;AJ13,1,0)</f>
        <v>0</v>
      </c>
      <c r="AH13" s="17"/>
      <c r="AI13" s="6" t="str">
        <f>IF(AH13="","","－")</f>
        <v/>
      </c>
      <c r="AJ13" s="17"/>
      <c r="AK13" s="6">
        <f>IF(AH13&lt;AJ13,1,0)</f>
        <v>0</v>
      </c>
      <c r="AL13" s="5"/>
      <c r="AM13" s="7"/>
      <c r="AN13" s="6">
        <f>IF(AO13&gt;AQ13,1,0)</f>
        <v>0</v>
      </c>
      <c r="AO13" s="17"/>
      <c r="AP13" s="6" t="str">
        <f>IF(AO13="","","－")</f>
        <v/>
      </c>
      <c r="AQ13" s="17"/>
      <c r="AR13" s="6">
        <f>IF(AO13&lt;AQ13,1,0)</f>
        <v>0</v>
      </c>
      <c r="AS13" s="5"/>
      <c r="AT13" s="60">
        <f>SUM(O11:O13,V11:V13,H11:H13,AC11:AC13,AJ11:AJ13,AQ11:AQ13)</f>
        <v>125</v>
      </c>
      <c r="AU13" s="62"/>
      <c r="AV13" s="56"/>
      <c r="AW13" s="56"/>
      <c r="AX13" s="58"/>
    </row>
    <row r="14" spans="2:51" ht="12.75" customHeight="1" x14ac:dyDescent="0.4">
      <c r="B14" s="41"/>
      <c r="C14" s="52"/>
      <c r="D14" s="3"/>
      <c r="E14" s="3"/>
      <c r="F14" s="3"/>
      <c r="G14" s="3"/>
      <c r="H14" s="3"/>
      <c r="I14" s="3"/>
      <c r="J14" s="2"/>
      <c r="K14" s="4"/>
      <c r="L14" s="3"/>
      <c r="M14" s="3"/>
      <c r="N14" s="3"/>
      <c r="O14" s="3"/>
      <c r="P14" s="3"/>
      <c r="Q14" s="2"/>
      <c r="R14" s="4"/>
      <c r="S14" s="3"/>
      <c r="T14" s="3"/>
      <c r="U14" s="3"/>
      <c r="V14" s="3"/>
      <c r="W14" s="3"/>
      <c r="X14" s="2"/>
      <c r="Y14" s="4"/>
      <c r="Z14" s="3"/>
      <c r="AA14" s="3"/>
      <c r="AB14" s="3"/>
      <c r="AC14" s="3"/>
      <c r="AD14" s="3"/>
      <c r="AE14" s="2"/>
      <c r="AF14" s="4"/>
      <c r="AG14" s="3"/>
      <c r="AH14" s="3"/>
      <c r="AI14" s="3"/>
      <c r="AJ14" s="3"/>
      <c r="AK14" s="3"/>
      <c r="AL14" s="2"/>
      <c r="AM14" s="4"/>
      <c r="AN14" s="3"/>
      <c r="AO14" s="3"/>
      <c r="AP14" s="3"/>
      <c r="AQ14" s="3"/>
      <c r="AR14" s="3"/>
      <c r="AS14" s="2"/>
      <c r="AT14" s="63">
        <f>IF(AT13&gt;0,AT12/AT13,"-")</f>
        <v>1.3759999999999999</v>
      </c>
      <c r="AU14" s="62"/>
      <c r="AV14" s="63">
        <f>IF(AW10&gt;0,AV10/AW10,"-")</f>
        <v>6</v>
      </c>
      <c r="AW14" s="61"/>
      <c r="AX14" s="59"/>
    </row>
    <row r="15" spans="2:51" ht="12.75" customHeight="1" x14ac:dyDescent="0.4">
      <c r="B15" s="42"/>
      <c r="C15" s="50" t="s">
        <v>23</v>
      </c>
      <c r="D15" s="6" t="str">
        <f>IF(OR(D17&gt;=2,J17&gt;=2),IF(D17&gt;J17,"○","●"),"-")</f>
        <v>○</v>
      </c>
      <c r="E15" s="15"/>
      <c r="F15" s="15"/>
      <c r="G15" s="15"/>
      <c r="H15" s="15"/>
      <c r="I15" s="15"/>
      <c r="J15" s="14"/>
      <c r="K15" s="6" t="str">
        <f>IF(OR(K17&gt;=2,Q17&gt;=2),IF(K17&gt;Q17,"○","●"),"-")</f>
        <v>●</v>
      </c>
      <c r="L15" s="15"/>
      <c r="M15" s="15"/>
      <c r="N15" s="15"/>
      <c r="O15" s="15"/>
      <c r="P15" s="15"/>
      <c r="Q15" s="14"/>
      <c r="R15" s="16"/>
      <c r="S15" s="15"/>
      <c r="T15" s="15"/>
      <c r="U15" s="15"/>
      <c r="V15" s="15"/>
      <c r="W15" s="15"/>
      <c r="X15" s="14"/>
      <c r="Y15" s="7" t="str">
        <f>IF(OR(Y17&gt;=2,AE17&gt;=2),IF(Y17&gt;AE17,"○","●"),"-")</f>
        <v>○</v>
      </c>
      <c r="Z15" s="6"/>
      <c r="AA15" s="6"/>
      <c r="AB15" s="6"/>
      <c r="AC15" s="6"/>
      <c r="AD15" s="6"/>
      <c r="AE15" s="5"/>
      <c r="AF15" s="7" t="str">
        <f>IF(OR(AF17&gt;=2,AL17&gt;=2),IF(AF17&gt;AL17,"○","●"),"-")</f>
        <v>-</v>
      </c>
      <c r="AG15" s="6"/>
      <c r="AH15" s="6"/>
      <c r="AI15" s="6"/>
      <c r="AJ15" s="6"/>
      <c r="AK15" s="6"/>
      <c r="AL15" s="5"/>
      <c r="AM15" s="7" t="str">
        <f>IF(OR(AM17&gt;=2,AS17&gt;=2),IF(AM17&gt;AS17,"○","●"),"-")</f>
        <v>-</v>
      </c>
      <c r="AN15" s="6"/>
      <c r="AO15" s="6"/>
      <c r="AP15" s="6"/>
      <c r="AQ15" s="6"/>
      <c r="AR15" s="6"/>
      <c r="AS15" s="5"/>
      <c r="AT15" s="53">
        <f>COUNTIF(D15:AS15,"○")</f>
        <v>2</v>
      </c>
      <c r="AU15" s="53">
        <f>COUNTIF(D15:AS15,"●")</f>
        <v>1</v>
      </c>
      <c r="AV15" s="53">
        <f>D17+K17+R17+Y17+AF17+AM17</f>
        <v>5</v>
      </c>
      <c r="AW15" s="53">
        <f>J17+Q17+X17+AE17+AL17+AS17</f>
        <v>2</v>
      </c>
      <c r="AX15" s="57">
        <v>2</v>
      </c>
    </row>
    <row r="16" spans="2:51" ht="12.75" customHeight="1" x14ac:dyDescent="0.4">
      <c r="B16" s="42"/>
      <c r="C16" s="51"/>
      <c r="D16" s="13"/>
      <c r="E16" s="6">
        <f>IF(F16&gt;H16,1,0)</f>
        <v>1</v>
      </c>
      <c r="F16" s="6">
        <f>IF(V6="","",V6)</f>
        <v>25</v>
      </c>
      <c r="G16" s="6" t="str">
        <f>IF(U6="","",U6)</f>
        <v>－</v>
      </c>
      <c r="H16" s="6">
        <f>IF(T6="","",T6)</f>
        <v>20</v>
      </c>
      <c r="I16" s="6">
        <f>IF(F16&lt;H16,1,0)</f>
        <v>0</v>
      </c>
      <c r="J16" s="5"/>
      <c r="K16" s="13"/>
      <c r="L16" s="6">
        <f>IF(M16&gt;O16,1,0)</f>
        <v>0</v>
      </c>
      <c r="M16" s="6">
        <f>IF(V11="","",V11)</f>
        <v>20</v>
      </c>
      <c r="N16" s="6" t="str">
        <f>IF(U11="","",U11)</f>
        <v>－</v>
      </c>
      <c r="O16" s="6">
        <f>IF(T11="","",T11)</f>
        <v>25</v>
      </c>
      <c r="P16" s="6">
        <f>IF(M16&lt;O16,1,0)</f>
        <v>1</v>
      </c>
      <c r="Q16" s="5"/>
      <c r="R16" s="7"/>
      <c r="S16" s="6"/>
      <c r="T16" s="6"/>
      <c r="U16" s="6"/>
      <c r="V16" s="6"/>
      <c r="W16" s="6"/>
      <c r="X16" s="5"/>
      <c r="Y16" s="13"/>
      <c r="Z16" s="6">
        <f>IF(AA16&gt;AC16,1,0)</f>
        <v>1</v>
      </c>
      <c r="AA16" s="17">
        <v>25</v>
      </c>
      <c r="AB16" s="6" t="str">
        <f>IF(AA16="","","－")</f>
        <v>－</v>
      </c>
      <c r="AC16" s="17">
        <v>17</v>
      </c>
      <c r="AD16" s="6">
        <f>IF(AA16&lt;AC16,1,0)</f>
        <v>0</v>
      </c>
      <c r="AE16" s="5"/>
      <c r="AF16" s="13"/>
      <c r="AG16" s="6">
        <f>IF(AH16&gt;AJ16,1,0)</f>
        <v>0</v>
      </c>
      <c r="AH16" s="17"/>
      <c r="AI16" s="6" t="str">
        <f>IF(AH16="","","－")</f>
        <v/>
      </c>
      <c r="AJ16" s="17"/>
      <c r="AK16" s="6">
        <f>IF(AH16&lt;AJ16,1,0)</f>
        <v>0</v>
      </c>
      <c r="AL16" s="5"/>
      <c r="AM16" s="13"/>
      <c r="AN16" s="6">
        <f>IF(AO16&gt;AQ16,1,0)</f>
        <v>0</v>
      </c>
      <c r="AO16" s="17"/>
      <c r="AP16" s="6" t="str">
        <f>IF(AO16="","","－")</f>
        <v/>
      </c>
      <c r="AQ16" s="17"/>
      <c r="AR16" s="6">
        <f>IF(AO16&lt;AQ16,1,0)</f>
        <v>0</v>
      </c>
      <c r="AS16" s="5"/>
      <c r="AT16" s="54"/>
      <c r="AU16" s="54"/>
      <c r="AV16" s="55"/>
      <c r="AW16" s="55"/>
      <c r="AX16" s="58"/>
    </row>
    <row r="17" spans="2:50" ht="12.75" customHeight="1" x14ac:dyDescent="0.4">
      <c r="B17" s="42">
        <v>3</v>
      </c>
      <c r="C17" s="51"/>
      <c r="D17" s="6">
        <f>E16+E17+E18</f>
        <v>2</v>
      </c>
      <c r="E17" s="6">
        <f>IF(F17&gt;H17,1,0)</f>
        <v>1</v>
      </c>
      <c r="F17" s="6">
        <f>IF(V7="","",V7)</f>
        <v>25</v>
      </c>
      <c r="G17" s="6" t="str">
        <f>IF(U7="","",U7)</f>
        <v>－</v>
      </c>
      <c r="H17" s="6">
        <f>IF(T7="","",T7)</f>
        <v>23</v>
      </c>
      <c r="I17" s="6">
        <f>IF(F17&lt;H17,1,0)</f>
        <v>0</v>
      </c>
      <c r="J17" s="5">
        <f>I16+I17+I18</f>
        <v>0</v>
      </c>
      <c r="K17" s="6">
        <f>L16+L17+L18</f>
        <v>1</v>
      </c>
      <c r="L17" s="6">
        <f>IF(M17&gt;O17,1,0)</f>
        <v>1</v>
      </c>
      <c r="M17" s="6">
        <f>IF(V12="","",V12)</f>
        <v>25</v>
      </c>
      <c r="N17" s="6" t="str">
        <f>IF(U12="","",U12)</f>
        <v>－</v>
      </c>
      <c r="O17" s="6">
        <f>IF(T12="","",T12)</f>
        <v>22</v>
      </c>
      <c r="P17" s="6">
        <f>IF(M17&lt;O17,1,0)</f>
        <v>0</v>
      </c>
      <c r="Q17" s="5">
        <f>P16+P17+P18</f>
        <v>2</v>
      </c>
      <c r="R17" s="7"/>
      <c r="S17" s="6"/>
      <c r="T17" s="6"/>
      <c r="U17" s="6"/>
      <c r="V17" s="6"/>
      <c r="W17" s="6"/>
      <c r="X17" s="5"/>
      <c r="Y17" s="7">
        <f>Z16+Z17+Z18</f>
        <v>2</v>
      </c>
      <c r="Z17" s="6">
        <f>IF(AA17&gt;AC17,1,0)</f>
        <v>1</v>
      </c>
      <c r="AA17" s="17">
        <v>26</v>
      </c>
      <c r="AB17" s="6" t="str">
        <f>IF(AA17="","","－")</f>
        <v>－</v>
      </c>
      <c r="AC17" s="17">
        <v>24</v>
      </c>
      <c r="AD17" s="6">
        <f>IF(AA17&lt;AC17,1,0)</f>
        <v>0</v>
      </c>
      <c r="AE17" s="5">
        <f>AD16+AD17+AD18</f>
        <v>0</v>
      </c>
      <c r="AF17" s="7">
        <f>AG16+AG17+AG18</f>
        <v>0</v>
      </c>
      <c r="AG17" s="6">
        <f>IF(AH17&gt;AJ17,1,0)</f>
        <v>0</v>
      </c>
      <c r="AH17" s="17"/>
      <c r="AI17" s="6" t="str">
        <f>IF(AH17="","","－")</f>
        <v/>
      </c>
      <c r="AJ17" s="17"/>
      <c r="AK17" s="6">
        <f>IF(AH17&lt;AJ17,1,0)</f>
        <v>0</v>
      </c>
      <c r="AL17" s="5">
        <f>AK16+AK17+AK18</f>
        <v>0</v>
      </c>
      <c r="AM17" s="7">
        <f>AN16+AN17+AN18</f>
        <v>0</v>
      </c>
      <c r="AN17" s="6">
        <f>IF(AO17&gt;AQ17,1,0)</f>
        <v>0</v>
      </c>
      <c r="AO17" s="17"/>
      <c r="AP17" s="6" t="str">
        <f>IF(AO17="","","－")</f>
        <v/>
      </c>
      <c r="AQ17" s="17"/>
      <c r="AR17" s="6">
        <f>IF(AO17&lt;AQ17,1,0)</f>
        <v>0</v>
      </c>
      <c r="AS17" s="5">
        <f>AR16+AR17+AR18</f>
        <v>0</v>
      </c>
      <c r="AT17" s="60">
        <f>SUM(M16:M18,T16:T18,F16:F18,AA16:AA18,AH16:AH18,AO16:AO18)</f>
        <v>160</v>
      </c>
      <c r="AU17" s="61"/>
      <c r="AV17" s="55"/>
      <c r="AW17" s="55"/>
      <c r="AX17" s="58"/>
    </row>
    <row r="18" spans="2:50" ht="12.75" customHeight="1" x14ac:dyDescent="0.4">
      <c r="B18" s="42"/>
      <c r="C18" s="51"/>
      <c r="D18" s="6"/>
      <c r="E18" s="6">
        <f>IF(F18&gt;H18,1,0)</f>
        <v>0</v>
      </c>
      <c r="F18" s="6" t="str">
        <f>IF(V8="","",V8)</f>
        <v/>
      </c>
      <c r="G18" s="6" t="str">
        <f>IF(U8="","",U8)</f>
        <v/>
      </c>
      <c r="H18" s="6" t="str">
        <f>IF(T8="","",T8)</f>
        <v/>
      </c>
      <c r="I18" s="6">
        <f>IF(F18&lt;H18,1,0)</f>
        <v>0</v>
      </c>
      <c r="J18" s="5"/>
      <c r="K18" s="6"/>
      <c r="L18" s="6">
        <f>IF(M18&gt;O18,1,0)</f>
        <v>0</v>
      </c>
      <c r="M18" s="6">
        <f>IF(V13="","",V13)</f>
        <v>14</v>
      </c>
      <c r="N18" s="6" t="str">
        <f>IF(U13="","",U13)</f>
        <v>－</v>
      </c>
      <c r="O18" s="6">
        <f>IF(T13="","",T13)</f>
        <v>25</v>
      </c>
      <c r="P18" s="6">
        <f>IF(M18&lt;O18,1,0)</f>
        <v>1</v>
      </c>
      <c r="Q18" s="5"/>
      <c r="R18" s="7"/>
      <c r="S18" s="6"/>
      <c r="T18" s="6"/>
      <c r="U18" s="6"/>
      <c r="V18" s="6"/>
      <c r="W18" s="6"/>
      <c r="X18" s="5"/>
      <c r="Y18" s="7"/>
      <c r="Z18" s="6">
        <f>IF(AA18&gt;AC18,1,0)</f>
        <v>0</v>
      </c>
      <c r="AA18" s="17"/>
      <c r="AB18" s="6"/>
      <c r="AC18" s="17"/>
      <c r="AD18" s="6">
        <f>IF(AA18&lt;AC18,1,0)</f>
        <v>0</v>
      </c>
      <c r="AE18" s="5"/>
      <c r="AF18" s="7"/>
      <c r="AG18" s="6">
        <f>IF(AH18&gt;AJ18,1,0)</f>
        <v>0</v>
      </c>
      <c r="AH18" s="17"/>
      <c r="AI18" s="6" t="str">
        <f>IF(AH18="","","－")</f>
        <v/>
      </c>
      <c r="AJ18" s="17"/>
      <c r="AK18" s="6">
        <f>IF(AH18&lt;AJ18,1,0)</f>
        <v>0</v>
      </c>
      <c r="AL18" s="5"/>
      <c r="AM18" s="7"/>
      <c r="AN18" s="6">
        <f>IF(AO18&gt;AQ18,1,0)</f>
        <v>0</v>
      </c>
      <c r="AO18" s="17"/>
      <c r="AP18" s="6" t="str">
        <f>IF(AO18="","","－")</f>
        <v/>
      </c>
      <c r="AQ18" s="17"/>
      <c r="AR18" s="6">
        <f>IF(AO18&lt;AQ18,1,0)</f>
        <v>0</v>
      </c>
      <c r="AS18" s="5"/>
      <c r="AT18" s="60">
        <f>SUM(O16:O18,V16:V18,H16:H18,AC16:AC18,AJ16:AJ18,AQ16:AQ18)</f>
        <v>156</v>
      </c>
      <c r="AU18" s="62"/>
      <c r="AV18" s="56"/>
      <c r="AW18" s="56"/>
      <c r="AX18" s="58"/>
    </row>
    <row r="19" spans="2:50" ht="12.75" customHeight="1" x14ac:dyDescent="0.4">
      <c r="B19" s="42"/>
      <c r="C19" s="52"/>
      <c r="D19" s="3"/>
      <c r="E19" s="3"/>
      <c r="F19" s="3"/>
      <c r="G19" s="3"/>
      <c r="H19" s="3"/>
      <c r="I19" s="3"/>
      <c r="J19" s="2"/>
      <c r="K19" s="3"/>
      <c r="L19" s="3"/>
      <c r="M19" s="3"/>
      <c r="N19" s="3"/>
      <c r="O19" s="3"/>
      <c r="P19" s="3"/>
      <c r="Q19" s="2"/>
      <c r="R19" s="4"/>
      <c r="S19" s="3"/>
      <c r="T19" s="3"/>
      <c r="U19" s="3"/>
      <c r="V19" s="3"/>
      <c r="W19" s="3"/>
      <c r="X19" s="2"/>
      <c r="Y19" s="4"/>
      <c r="Z19" s="3"/>
      <c r="AA19" s="3"/>
      <c r="AB19" s="3"/>
      <c r="AC19" s="45"/>
      <c r="AD19" s="3"/>
      <c r="AE19" s="2"/>
      <c r="AF19" s="4"/>
      <c r="AG19" s="3"/>
      <c r="AH19" s="3"/>
      <c r="AI19" s="3"/>
      <c r="AJ19" s="3"/>
      <c r="AK19" s="3"/>
      <c r="AL19" s="2"/>
      <c r="AM19" s="4"/>
      <c r="AN19" s="3"/>
      <c r="AO19" s="3"/>
      <c r="AP19" s="3"/>
      <c r="AQ19" s="3"/>
      <c r="AR19" s="3"/>
      <c r="AS19" s="2"/>
      <c r="AT19" s="63">
        <f>IF(AT18&gt;0,AT17/AT18,"-")</f>
        <v>1.0256410256410255</v>
      </c>
      <c r="AU19" s="62"/>
      <c r="AV19" s="63">
        <f>IF(AW15&gt;0,AV15/AW15,"-")</f>
        <v>2.5</v>
      </c>
      <c r="AW19" s="61"/>
      <c r="AX19" s="59"/>
    </row>
    <row r="20" spans="2:50" ht="12.75" customHeight="1" x14ac:dyDescent="0.4">
      <c r="B20" s="44"/>
      <c r="C20" s="50" t="s">
        <v>24</v>
      </c>
      <c r="D20" s="6" t="str">
        <f>IF(OR(D22&gt;=2,J22&gt;=2),IF(D22&gt;J22,"○","●"),"-")</f>
        <v>○</v>
      </c>
      <c r="E20" s="15"/>
      <c r="F20" s="15"/>
      <c r="G20" s="15"/>
      <c r="H20" s="15"/>
      <c r="I20" s="15"/>
      <c r="J20" s="14"/>
      <c r="K20" s="6" t="str">
        <f>IF(OR(K22&gt;=2,Q22&gt;=2),IF(K22&gt;Q22,"○","●"),"-")</f>
        <v>●</v>
      </c>
      <c r="L20" s="15"/>
      <c r="M20" s="15"/>
      <c r="N20" s="15"/>
      <c r="O20" s="15"/>
      <c r="P20" s="15"/>
      <c r="Q20" s="14"/>
      <c r="R20" s="6" t="str">
        <f>IF(OR(R22&gt;=2,X22&gt;=2),IF(R22&gt;X22,"○","●"),"-")</f>
        <v>●</v>
      </c>
      <c r="S20" s="15"/>
      <c r="T20" s="15"/>
      <c r="U20" s="15"/>
      <c r="V20" s="15"/>
      <c r="W20" s="15"/>
      <c r="X20" s="14"/>
      <c r="Y20" s="16"/>
      <c r="Z20" s="15"/>
      <c r="AA20" s="15"/>
      <c r="AB20" s="15"/>
      <c r="AC20" s="15"/>
      <c r="AD20" s="15"/>
      <c r="AE20" s="14"/>
      <c r="AF20" s="7" t="str">
        <f>IF(OR(AF22&gt;=2,AL22&gt;=2),IF(AF22&gt;AL22,"○","●"),"-")</f>
        <v>-</v>
      </c>
      <c r="AG20" s="6"/>
      <c r="AH20" s="6"/>
      <c r="AI20" s="6"/>
      <c r="AJ20" s="6"/>
      <c r="AK20" s="6"/>
      <c r="AL20" s="5"/>
      <c r="AM20" s="7" t="str">
        <f>IF(OR(AM22&gt;=2,AS22&gt;=2),IF(AM22&gt;AS22,"○","●"),"-")</f>
        <v>-</v>
      </c>
      <c r="AN20" s="6"/>
      <c r="AO20" s="6"/>
      <c r="AP20" s="6"/>
      <c r="AQ20" s="6"/>
      <c r="AR20" s="6"/>
      <c r="AS20" s="5"/>
      <c r="AT20" s="53">
        <f>COUNTIF(D20:AS20,"○")</f>
        <v>1</v>
      </c>
      <c r="AU20" s="53">
        <f>COUNTIF(D20:AS20,"●")</f>
        <v>2</v>
      </c>
      <c r="AV20" s="53">
        <f>D22+K22+R22+Y22+AF22+AM22</f>
        <v>2</v>
      </c>
      <c r="AW20" s="53">
        <f>J22+Q22+X22+AE22+AL22+AS22</f>
        <v>4</v>
      </c>
      <c r="AX20" s="57">
        <v>3</v>
      </c>
    </row>
    <row r="21" spans="2:50" ht="12.75" customHeight="1" x14ac:dyDescent="0.4">
      <c r="B21" s="42"/>
      <c r="C21" s="51"/>
      <c r="D21" s="43"/>
      <c r="E21" s="6">
        <f>IF(F21&gt;H21,1,0)</f>
        <v>1</v>
      </c>
      <c r="F21" s="6">
        <f>IF(AC6="","",AC6)</f>
        <v>25</v>
      </c>
      <c r="G21" s="6" t="str">
        <f>IF(AB6="","",AB6)</f>
        <v>－</v>
      </c>
      <c r="H21" s="6">
        <f>IF(AA6="","",AA6)</f>
        <v>19</v>
      </c>
      <c r="I21" s="6">
        <f>IF(F21&lt;H21,1,0)</f>
        <v>0</v>
      </c>
      <c r="J21" s="5"/>
      <c r="K21" s="13"/>
      <c r="L21" s="6">
        <f>IF(M21&gt;O21,1,0)</f>
        <v>0</v>
      </c>
      <c r="M21" s="6">
        <f>IF(AC11="","",AC11)</f>
        <v>12</v>
      </c>
      <c r="N21" s="6" t="str">
        <f>IF(AB11="","",AB11)</f>
        <v>－</v>
      </c>
      <c r="O21" s="6">
        <f>IF(AA11="","",AA11)</f>
        <v>25</v>
      </c>
      <c r="P21" s="6">
        <f>IF(M21&lt;O21,1,0)</f>
        <v>1</v>
      </c>
      <c r="Q21" s="5"/>
      <c r="R21" s="13"/>
      <c r="S21" s="6">
        <f>IF(T21&gt;V21,1,0)</f>
        <v>0</v>
      </c>
      <c r="T21" s="6">
        <f>IF(AC16="","",AC16)</f>
        <v>17</v>
      </c>
      <c r="U21" s="6" t="str">
        <f>IF(AB16="","",AB16)</f>
        <v>－</v>
      </c>
      <c r="V21" s="6">
        <f>IF(AA16="","",AA16)</f>
        <v>25</v>
      </c>
      <c r="W21" s="6">
        <f>IF(T21&lt;V21,1,0)</f>
        <v>1</v>
      </c>
      <c r="X21" s="5"/>
      <c r="Y21" s="7"/>
      <c r="Z21" s="6"/>
      <c r="AA21" s="6"/>
      <c r="AB21" s="6"/>
      <c r="AC21" s="6"/>
      <c r="AD21" s="6"/>
      <c r="AE21" s="5"/>
      <c r="AF21" s="13"/>
      <c r="AG21" s="6">
        <f>IF(AH21&gt;AJ21,1,0)</f>
        <v>0</v>
      </c>
      <c r="AH21" s="17"/>
      <c r="AI21" s="6" t="str">
        <f>IF(AH21="","","－")</f>
        <v/>
      </c>
      <c r="AJ21" s="17"/>
      <c r="AK21" s="6">
        <f>IF(AH21&lt;AJ21,1,0)</f>
        <v>0</v>
      </c>
      <c r="AL21" s="5"/>
      <c r="AM21" s="13"/>
      <c r="AN21" s="6">
        <f>IF(AO21&gt;AQ21,1,0)</f>
        <v>0</v>
      </c>
      <c r="AO21" s="17"/>
      <c r="AP21" s="6" t="str">
        <f>IF(AO21="","","－")</f>
        <v/>
      </c>
      <c r="AQ21" s="17"/>
      <c r="AR21" s="6">
        <f>IF(AO21&lt;AQ21,1,0)</f>
        <v>0</v>
      </c>
      <c r="AS21" s="5"/>
      <c r="AT21" s="54"/>
      <c r="AU21" s="54"/>
      <c r="AV21" s="55"/>
      <c r="AW21" s="55"/>
      <c r="AX21" s="58"/>
    </row>
    <row r="22" spans="2:50" ht="12.75" customHeight="1" x14ac:dyDescent="0.4">
      <c r="B22" s="42">
        <v>4</v>
      </c>
      <c r="C22" s="51"/>
      <c r="D22" s="6">
        <f>E21+E22+E23</f>
        <v>2</v>
      </c>
      <c r="E22" s="6">
        <f>IF(F22&gt;H22,1,0)</f>
        <v>1</v>
      </c>
      <c r="F22" s="6">
        <f>IF(AC7="","",AC7)</f>
        <v>25</v>
      </c>
      <c r="G22" s="6" t="str">
        <f>IF(AB7="","",AB7)</f>
        <v>－</v>
      </c>
      <c r="H22" s="6">
        <f>IF(AA7="","",AA7)</f>
        <v>21</v>
      </c>
      <c r="I22" s="6">
        <f>IF(F22&lt;H22,1,0)</f>
        <v>0</v>
      </c>
      <c r="J22" s="5">
        <f>I21+I22+I23</f>
        <v>0</v>
      </c>
      <c r="K22" s="6">
        <f>L21+L22+L23</f>
        <v>0</v>
      </c>
      <c r="L22" s="6">
        <f>IF(M22&gt;O22,1,0)</f>
        <v>0</v>
      </c>
      <c r="M22" s="6">
        <f>IF(AC12="","",AC12)</f>
        <v>20</v>
      </c>
      <c r="N22" s="6" t="str">
        <f>IF(AB12="","",AB12)</f>
        <v>－</v>
      </c>
      <c r="O22" s="6">
        <f>IF(AA12="","",AA12)</f>
        <v>25</v>
      </c>
      <c r="P22" s="6">
        <f>IF(M22&lt;O22,1,0)</f>
        <v>1</v>
      </c>
      <c r="Q22" s="5">
        <f>P21+P22+P23</f>
        <v>2</v>
      </c>
      <c r="R22" s="6">
        <f>S21+S22+S23</f>
        <v>0</v>
      </c>
      <c r="S22" s="6">
        <f>IF(T22&gt;V22,1,0)</f>
        <v>0</v>
      </c>
      <c r="T22" s="6">
        <f>IF(AC17="","",AC17)</f>
        <v>24</v>
      </c>
      <c r="U22" s="6" t="str">
        <f>IF(AB17="","",AB17)</f>
        <v>－</v>
      </c>
      <c r="V22" s="6">
        <f>IF(AA17="","",AA17)</f>
        <v>26</v>
      </c>
      <c r="W22" s="6">
        <f>IF(T22&lt;V22,1,0)</f>
        <v>1</v>
      </c>
      <c r="X22" s="5">
        <f>W21+W22+W23</f>
        <v>2</v>
      </c>
      <c r="Y22" s="7"/>
      <c r="Z22" s="6"/>
      <c r="AA22" s="6"/>
      <c r="AB22" s="6"/>
      <c r="AC22" s="6"/>
      <c r="AD22" s="6"/>
      <c r="AE22" s="5"/>
      <c r="AF22" s="7">
        <f>AG21+AG22+AG23</f>
        <v>0</v>
      </c>
      <c r="AG22" s="6">
        <f>IF(AH22&gt;AJ22,1,0)</f>
        <v>0</v>
      </c>
      <c r="AH22" s="17"/>
      <c r="AI22" s="6" t="str">
        <f>IF(AH22="","","－")</f>
        <v/>
      </c>
      <c r="AJ22" s="17"/>
      <c r="AK22" s="6">
        <f>IF(AH22&lt;AJ22,1,0)</f>
        <v>0</v>
      </c>
      <c r="AL22" s="5">
        <f>AK21+AK22+AK23</f>
        <v>0</v>
      </c>
      <c r="AM22" s="7">
        <f>AN21+AN22+AN23</f>
        <v>0</v>
      </c>
      <c r="AN22" s="6">
        <f>IF(AO22&gt;AQ22,1,0)</f>
        <v>0</v>
      </c>
      <c r="AO22" s="17"/>
      <c r="AP22" s="6" t="str">
        <f>IF(AO22="","","－")</f>
        <v/>
      </c>
      <c r="AQ22" s="17"/>
      <c r="AR22" s="6">
        <f>IF(AO22&lt;AQ22,1,0)</f>
        <v>0</v>
      </c>
      <c r="AS22" s="5">
        <f>AR21+AR22+AR23</f>
        <v>0</v>
      </c>
      <c r="AT22" s="60">
        <f>SUM(M21:M23,T21:T23,F21:F23,AA21:AA23,AH21:AH23,AO21:AO23)</f>
        <v>123</v>
      </c>
      <c r="AU22" s="61"/>
      <c r="AV22" s="55"/>
      <c r="AW22" s="55"/>
      <c r="AX22" s="58"/>
    </row>
    <row r="23" spans="2:50" ht="12.75" customHeight="1" x14ac:dyDescent="0.4">
      <c r="B23" s="42"/>
      <c r="C23" s="51"/>
      <c r="D23" s="6"/>
      <c r="E23" s="6">
        <f>IF(F23&gt;H23,1,0)</f>
        <v>0</v>
      </c>
      <c r="F23" s="6" t="str">
        <f>IF(AC8="","",AC8)</f>
        <v/>
      </c>
      <c r="G23" s="6" t="str">
        <f>IF(AB8="","",AB8)</f>
        <v/>
      </c>
      <c r="H23" s="6" t="str">
        <f>IF(AA8="","",AA8)</f>
        <v/>
      </c>
      <c r="I23" s="6">
        <f>IF(F23&lt;H23,1,0)</f>
        <v>0</v>
      </c>
      <c r="J23" s="5"/>
      <c r="K23" s="6"/>
      <c r="L23" s="6">
        <f>IF(M23&gt;O23,1,0)</f>
        <v>0</v>
      </c>
      <c r="M23" s="6" t="str">
        <f>IF(AC13="","",AC13)</f>
        <v/>
      </c>
      <c r="N23" s="6" t="str">
        <f>IF(AB13="","",AB13)</f>
        <v/>
      </c>
      <c r="O23" s="6" t="str">
        <f>IF(AA13="","",AA13)</f>
        <v/>
      </c>
      <c r="P23" s="6">
        <f>IF(M23&lt;O23,1,0)</f>
        <v>0</v>
      </c>
      <c r="Q23" s="5"/>
      <c r="R23" s="6"/>
      <c r="S23" s="6">
        <f>IF(T23&gt;V23,1,0)</f>
        <v>0</v>
      </c>
      <c r="T23" s="6" t="str">
        <f>IF(AC18="","",AC18)</f>
        <v/>
      </c>
      <c r="U23" s="6" t="str">
        <f>IF(AB18="","",AB18)</f>
        <v/>
      </c>
      <c r="V23" s="6" t="str">
        <f>IF(AA18="","",AA18)</f>
        <v/>
      </c>
      <c r="W23" s="6">
        <f>IF(T23&lt;V23,1,0)</f>
        <v>0</v>
      </c>
      <c r="X23" s="5"/>
      <c r="Y23" s="7"/>
      <c r="Z23" s="6"/>
      <c r="AA23" s="6"/>
      <c r="AB23" s="6"/>
      <c r="AC23" s="6"/>
      <c r="AD23" s="6"/>
      <c r="AE23" s="5"/>
      <c r="AF23" s="7"/>
      <c r="AG23" s="6">
        <f>IF(AH23&gt;AJ23,1,0)</f>
        <v>0</v>
      </c>
      <c r="AH23" s="17"/>
      <c r="AI23" s="6" t="str">
        <f>IF(AH23="","","－")</f>
        <v/>
      </c>
      <c r="AJ23" s="17"/>
      <c r="AK23" s="6">
        <f>IF(AH23&lt;AJ23,1,0)</f>
        <v>0</v>
      </c>
      <c r="AL23" s="5"/>
      <c r="AM23" s="7"/>
      <c r="AN23" s="6">
        <f>IF(AO23&gt;AQ23,1,0)</f>
        <v>0</v>
      </c>
      <c r="AO23" s="17"/>
      <c r="AP23" s="6" t="str">
        <f>IF(AO23="","","－")</f>
        <v/>
      </c>
      <c r="AQ23" s="17"/>
      <c r="AR23" s="6">
        <f>IF(AO23&lt;AQ23,1,0)</f>
        <v>0</v>
      </c>
      <c r="AS23" s="5"/>
      <c r="AT23" s="60">
        <f>SUM(O21:O23,V21:V23,H21:H23,AC21:AC23,AJ21:AJ23,AQ21:AQ23)</f>
        <v>141</v>
      </c>
      <c r="AU23" s="62"/>
      <c r="AV23" s="56"/>
      <c r="AW23" s="56"/>
      <c r="AX23" s="58"/>
    </row>
    <row r="24" spans="2:50" ht="12.75" customHeight="1" x14ac:dyDescent="0.4">
      <c r="B24" s="41"/>
      <c r="C24" s="52"/>
      <c r="D24" s="3"/>
      <c r="E24" s="3"/>
      <c r="F24" s="3"/>
      <c r="G24" s="3"/>
      <c r="H24" s="3"/>
      <c r="I24" s="3"/>
      <c r="J24" s="2"/>
      <c r="K24" s="3"/>
      <c r="L24" s="3"/>
      <c r="M24" s="3"/>
      <c r="N24" s="3"/>
      <c r="O24" s="3"/>
      <c r="P24" s="3"/>
      <c r="Q24" s="2"/>
      <c r="R24" s="3"/>
      <c r="S24" s="3"/>
      <c r="T24" s="3"/>
      <c r="U24" s="3"/>
      <c r="V24" s="3"/>
      <c r="W24" s="3"/>
      <c r="X24" s="2"/>
      <c r="Y24" s="4"/>
      <c r="Z24" s="3"/>
      <c r="AA24" s="3"/>
      <c r="AB24" s="3"/>
      <c r="AC24" s="3"/>
      <c r="AD24" s="3"/>
      <c r="AE24" s="2"/>
      <c r="AF24" s="4"/>
      <c r="AG24" s="3"/>
      <c r="AH24" s="3"/>
      <c r="AI24" s="3"/>
      <c r="AJ24" s="3"/>
      <c r="AK24" s="3"/>
      <c r="AL24" s="2"/>
      <c r="AM24" s="4"/>
      <c r="AN24" s="3"/>
      <c r="AO24" s="3"/>
      <c r="AP24" s="3"/>
      <c r="AQ24" s="3"/>
      <c r="AR24" s="3"/>
      <c r="AS24" s="2"/>
      <c r="AT24" s="63">
        <f>IF(AT23&gt;0,AT22/AT23,"-")</f>
        <v>0.87234042553191493</v>
      </c>
      <c r="AU24" s="62"/>
      <c r="AV24" s="63">
        <f>IF(AW20&gt;0,AV20/AW20,"-")</f>
        <v>0.5</v>
      </c>
      <c r="AW24" s="61"/>
      <c r="AX24" s="59"/>
    </row>
    <row r="25" spans="2:50" ht="12.75" customHeight="1" x14ac:dyDescent="0.4">
      <c r="B25" s="42"/>
      <c r="C25" s="50"/>
      <c r="D25" s="6" t="str">
        <f>IF(OR(D27&gt;=2,J27&gt;=2),IF(D27&gt;J27,"○","●"),"-")</f>
        <v>-</v>
      </c>
      <c r="E25" s="15"/>
      <c r="F25" s="15"/>
      <c r="G25" s="15"/>
      <c r="H25" s="15"/>
      <c r="I25" s="15"/>
      <c r="J25" s="14"/>
      <c r="K25" s="6" t="str">
        <f>IF(OR(K27&gt;=2,Q27&gt;=2),IF(K27&gt;Q27,"○","●"),"-")</f>
        <v>-</v>
      </c>
      <c r="L25" s="15"/>
      <c r="M25" s="15"/>
      <c r="N25" s="15"/>
      <c r="O25" s="15"/>
      <c r="P25" s="15"/>
      <c r="Q25" s="14"/>
      <c r="R25" s="6" t="str">
        <f>IF(OR(R27&gt;=2,X27&gt;=2),IF(R27&gt;X27,"○","●"),"-")</f>
        <v>-</v>
      </c>
      <c r="S25" s="15"/>
      <c r="T25" s="15"/>
      <c r="U25" s="15"/>
      <c r="V25" s="15"/>
      <c r="W25" s="15"/>
      <c r="X25" s="14"/>
      <c r="Y25" s="6" t="str">
        <f>IF(OR(Y27&gt;=2,AE27&gt;=2),IF(Y27&gt;AE27,"○","●"),"-")</f>
        <v>-</v>
      </c>
      <c r="Z25" s="15"/>
      <c r="AA25" s="15"/>
      <c r="AB25" s="15"/>
      <c r="AC25" s="15"/>
      <c r="AD25" s="15"/>
      <c r="AE25" s="14"/>
      <c r="AF25" s="16"/>
      <c r="AG25" s="15"/>
      <c r="AH25" s="15"/>
      <c r="AI25" s="15"/>
      <c r="AJ25" s="15"/>
      <c r="AK25" s="15"/>
      <c r="AL25" s="14"/>
      <c r="AM25" s="7" t="str">
        <f>IF(OR(AM27&gt;=2,AS27&gt;=2),IF(AM27&gt;AS27,"○","●"),"-")</f>
        <v>-</v>
      </c>
      <c r="AN25" s="6"/>
      <c r="AO25" s="6"/>
      <c r="AP25" s="6"/>
      <c r="AQ25" s="6"/>
      <c r="AR25" s="6"/>
      <c r="AS25" s="5"/>
      <c r="AT25" s="53">
        <f>COUNTIF(D25:AS25,"○")</f>
        <v>0</v>
      </c>
      <c r="AU25" s="53">
        <f>COUNTIF(D25:AS25,"●")</f>
        <v>0</v>
      </c>
      <c r="AV25" s="53">
        <f>D27+K27+R27+Y27+AF27+AM27</f>
        <v>0</v>
      </c>
      <c r="AW25" s="53">
        <f>J27+Q27+X27+AE27+AL27+AS27</f>
        <v>0</v>
      </c>
      <c r="AX25" s="57">
        <v>3</v>
      </c>
    </row>
    <row r="26" spans="2:50" ht="12.75" customHeight="1" x14ac:dyDescent="0.4">
      <c r="B26" s="42"/>
      <c r="C26" s="51"/>
      <c r="D26" s="43"/>
      <c r="E26" s="6">
        <f>IF(F26&gt;H26,1,0)</f>
        <v>0</v>
      </c>
      <c r="F26" s="6" t="str">
        <f>IF(AJ6="","",AJ6)</f>
        <v/>
      </c>
      <c r="G26" s="6" t="str">
        <f>IF(AI6="","",AI6)</f>
        <v/>
      </c>
      <c r="H26" s="6" t="str">
        <f>IF(AH6="","",AH6)</f>
        <v/>
      </c>
      <c r="I26" s="6">
        <f>IF(F26&lt;H26,1,0)</f>
        <v>0</v>
      </c>
      <c r="J26" s="5"/>
      <c r="K26" s="43"/>
      <c r="L26" s="6">
        <f>IF(M26&gt;O26,1,0)</f>
        <v>0</v>
      </c>
      <c r="M26" s="6" t="str">
        <f>IF(AJ11="","",AJ11)</f>
        <v/>
      </c>
      <c r="N26" s="6" t="str">
        <f>IF(AI11="","",AI11)</f>
        <v/>
      </c>
      <c r="O26" s="6" t="str">
        <f>IF(AH11="","",AH11)</f>
        <v/>
      </c>
      <c r="P26" s="6">
        <f>IF(M26&lt;O26,1,0)</f>
        <v>0</v>
      </c>
      <c r="Q26" s="5"/>
      <c r="R26" s="13"/>
      <c r="S26" s="6">
        <f>IF(T26&gt;V26,1,0)</f>
        <v>0</v>
      </c>
      <c r="T26" s="6" t="str">
        <f>IF(AJ16="","",AJ16)</f>
        <v/>
      </c>
      <c r="U26" s="6" t="str">
        <f>IF(AI16="","",AI16)</f>
        <v/>
      </c>
      <c r="V26" s="6" t="str">
        <f>IF(AH16="","",AH16)</f>
        <v/>
      </c>
      <c r="W26" s="6">
        <f>IF(T26&lt;V26,1,0)</f>
        <v>0</v>
      </c>
      <c r="X26" s="5"/>
      <c r="Y26" s="13"/>
      <c r="Z26" s="6">
        <f>IF(AA26&gt;AC26,1,0)</f>
        <v>0</v>
      </c>
      <c r="AA26" s="6" t="str">
        <f>IF(AJ21="","",AJ21)</f>
        <v/>
      </c>
      <c r="AB26" s="6" t="str">
        <f>IF(AI21="","",AI21)</f>
        <v/>
      </c>
      <c r="AC26" s="6" t="str">
        <f>IF(AH21="","",AH21)</f>
        <v/>
      </c>
      <c r="AD26" s="6">
        <f>IF(AA26&lt;AC26,1,0)</f>
        <v>0</v>
      </c>
      <c r="AE26" s="5"/>
      <c r="AF26" s="7"/>
      <c r="AG26" s="6"/>
      <c r="AH26" s="6"/>
      <c r="AI26" s="6"/>
      <c r="AJ26" s="6"/>
      <c r="AK26" s="6"/>
      <c r="AL26" s="5"/>
      <c r="AM26" s="13"/>
      <c r="AN26" s="6">
        <f>IF(AO26&gt;AQ26,1,0)</f>
        <v>0</v>
      </c>
      <c r="AO26" s="17"/>
      <c r="AP26" s="6" t="str">
        <f>IF(AO26="","","－")</f>
        <v/>
      </c>
      <c r="AQ26" s="17"/>
      <c r="AR26" s="6">
        <f>IF(AO26&lt;AQ26,1,0)</f>
        <v>0</v>
      </c>
      <c r="AS26" s="5"/>
      <c r="AT26" s="54"/>
      <c r="AU26" s="54"/>
      <c r="AV26" s="55"/>
      <c r="AW26" s="55"/>
      <c r="AX26" s="58"/>
    </row>
    <row r="27" spans="2:50" ht="12.75" customHeight="1" x14ac:dyDescent="0.4">
      <c r="B27" s="42">
        <v>5</v>
      </c>
      <c r="C27" s="51"/>
      <c r="D27" s="6">
        <f>E26+E27+E28</f>
        <v>0</v>
      </c>
      <c r="E27" s="6">
        <f>IF(F27&gt;H27,1,0)</f>
        <v>0</v>
      </c>
      <c r="F27" s="6" t="str">
        <f>IF(AJ7="","",AJ7)</f>
        <v/>
      </c>
      <c r="G27" s="6" t="str">
        <f>IF(AI7="","",AI7)</f>
        <v/>
      </c>
      <c r="H27" s="6" t="str">
        <f>IF(AH7="","",AH7)</f>
        <v/>
      </c>
      <c r="I27" s="6">
        <f>IF(F27&lt;H27,1,0)</f>
        <v>0</v>
      </c>
      <c r="J27" s="5">
        <f>I26+I27+I28</f>
        <v>0</v>
      </c>
      <c r="K27" s="6">
        <f>L26+L27+L28</f>
        <v>0</v>
      </c>
      <c r="L27" s="6">
        <f>IF(M27&gt;O27,1,0)</f>
        <v>0</v>
      </c>
      <c r="M27" s="6" t="str">
        <f>IF(AJ12="","",AJ12)</f>
        <v/>
      </c>
      <c r="N27" s="6" t="str">
        <f>IF(AI12="","",AI12)</f>
        <v/>
      </c>
      <c r="O27" s="6" t="str">
        <f>IF(AH12="","",AH12)</f>
        <v/>
      </c>
      <c r="P27" s="6">
        <f>IF(M27&lt;O27,1,0)</f>
        <v>0</v>
      </c>
      <c r="Q27" s="5">
        <f>P26+P27+P28</f>
        <v>0</v>
      </c>
      <c r="R27" s="6">
        <f>S26+S27+S28</f>
        <v>0</v>
      </c>
      <c r="S27" s="6">
        <f>IF(T27&gt;V27,1,0)</f>
        <v>0</v>
      </c>
      <c r="T27" s="6" t="str">
        <f>IF(AJ17="","",AJ17)</f>
        <v/>
      </c>
      <c r="U27" s="6" t="str">
        <f>IF(AI17="","",AI17)</f>
        <v/>
      </c>
      <c r="V27" s="6" t="str">
        <f>IF(AH17="","",AH17)</f>
        <v/>
      </c>
      <c r="W27" s="6">
        <f>IF(T27&lt;V27,1,0)</f>
        <v>0</v>
      </c>
      <c r="X27" s="5">
        <f>W26+W27+W28</f>
        <v>0</v>
      </c>
      <c r="Y27" s="6">
        <f>Z26+Z27+Z28</f>
        <v>0</v>
      </c>
      <c r="Z27" s="6">
        <f>IF(AA27&gt;AC27,1,0)</f>
        <v>0</v>
      </c>
      <c r="AA27" s="6" t="str">
        <f>IF(AJ22="","",AJ22)</f>
        <v/>
      </c>
      <c r="AB27" s="6" t="str">
        <f>IF(AI22="","",AI22)</f>
        <v/>
      </c>
      <c r="AC27" s="6" t="str">
        <f>IF(AH22="","",AH22)</f>
        <v/>
      </c>
      <c r="AD27" s="6">
        <f>IF(AA27&lt;AC27,1,0)</f>
        <v>0</v>
      </c>
      <c r="AE27" s="5">
        <f>AD26+AD27+AD28</f>
        <v>0</v>
      </c>
      <c r="AF27" s="7"/>
      <c r="AG27" s="6"/>
      <c r="AH27" s="6"/>
      <c r="AI27" s="6"/>
      <c r="AJ27" s="6"/>
      <c r="AK27" s="6"/>
      <c r="AL27" s="5"/>
      <c r="AM27" s="7">
        <f>AN26+AN27+AN28</f>
        <v>0</v>
      </c>
      <c r="AN27" s="6">
        <f>IF(AO27&gt;AQ27,1,0)</f>
        <v>0</v>
      </c>
      <c r="AO27" s="17"/>
      <c r="AP27" s="6" t="str">
        <f>IF(AO27="","","－")</f>
        <v/>
      </c>
      <c r="AQ27" s="17"/>
      <c r="AR27" s="6">
        <f>IF(AO27&lt;AQ27,1,0)</f>
        <v>0</v>
      </c>
      <c r="AS27" s="5">
        <f>AR26+AR27+AR28</f>
        <v>0</v>
      </c>
      <c r="AT27" s="60">
        <f>SUM(M26:M28,T26:T28,F26:F28,AA26:AA28,AH26:AH28,AO26:AO28)</f>
        <v>0</v>
      </c>
      <c r="AU27" s="61"/>
      <c r="AV27" s="55"/>
      <c r="AW27" s="55"/>
      <c r="AX27" s="58"/>
    </row>
    <row r="28" spans="2:50" ht="12.75" customHeight="1" x14ac:dyDescent="0.4">
      <c r="B28" s="42"/>
      <c r="C28" s="51"/>
      <c r="D28" s="6"/>
      <c r="E28" s="6">
        <f>IF(F28&gt;H28,1,0)</f>
        <v>0</v>
      </c>
      <c r="F28" s="6" t="str">
        <f>IF(AJ8="","",AJ8)</f>
        <v/>
      </c>
      <c r="G28" s="6" t="str">
        <f>IF(AI8="","",AI8)</f>
        <v/>
      </c>
      <c r="H28" s="6" t="str">
        <f>IF(AH8="","",AH8)</f>
        <v/>
      </c>
      <c r="I28" s="6">
        <f>IF(F28&lt;H28,1,0)</f>
        <v>0</v>
      </c>
      <c r="J28" s="5"/>
      <c r="K28" s="6"/>
      <c r="L28" s="6">
        <f>IF(M28&gt;O28,1,0)</f>
        <v>0</v>
      </c>
      <c r="M28" s="6" t="str">
        <f>IF(AJ13="","",AJ13)</f>
        <v/>
      </c>
      <c r="N28" s="6" t="str">
        <f>IF(AI13="","",AI13)</f>
        <v/>
      </c>
      <c r="O28" s="6" t="str">
        <f>IF(AH13="","",AH13)</f>
        <v/>
      </c>
      <c r="P28" s="6">
        <f>IF(M28&lt;O28,1,0)</f>
        <v>0</v>
      </c>
      <c r="Q28" s="5"/>
      <c r="R28" s="6"/>
      <c r="S28" s="6">
        <f>IF(T28&gt;V28,1,0)</f>
        <v>0</v>
      </c>
      <c r="T28" s="6" t="str">
        <f>IF(AJ18="","",AJ18)</f>
        <v/>
      </c>
      <c r="U28" s="6" t="str">
        <f>IF(AI18="","",AI18)</f>
        <v/>
      </c>
      <c r="V28" s="6" t="str">
        <f>IF(AH18="","",AH18)</f>
        <v/>
      </c>
      <c r="W28" s="6">
        <f>IF(T28&lt;V28,1,0)</f>
        <v>0</v>
      </c>
      <c r="X28" s="5"/>
      <c r="Y28" s="6"/>
      <c r="Z28" s="6">
        <f>IF(AA28&gt;AC28,1,0)</f>
        <v>0</v>
      </c>
      <c r="AA28" s="6" t="str">
        <f>IF(AJ23="","",AJ23)</f>
        <v/>
      </c>
      <c r="AB28" s="6" t="str">
        <f>IF(AI23="","",AI23)</f>
        <v/>
      </c>
      <c r="AC28" s="6" t="str">
        <f>IF(AH23="","",AH23)</f>
        <v/>
      </c>
      <c r="AD28" s="6">
        <f>IF(AA28&lt;AC28,1,0)</f>
        <v>0</v>
      </c>
      <c r="AE28" s="5"/>
      <c r="AF28" s="7"/>
      <c r="AG28" s="6"/>
      <c r="AH28" s="6"/>
      <c r="AI28" s="6"/>
      <c r="AJ28" s="6"/>
      <c r="AK28" s="6"/>
      <c r="AL28" s="5"/>
      <c r="AM28" s="7"/>
      <c r="AN28" s="6">
        <f>IF(AO28&gt;AQ28,1,0)</f>
        <v>0</v>
      </c>
      <c r="AO28" s="17"/>
      <c r="AP28" s="6" t="str">
        <f>IF(AO28="","","－")</f>
        <v/>
      </c>
      <c r="AQ28" s="17"/>
      <c r="AR28" s="6">
        <f>IF(AO28&lt;AQ28,1,0)</f>
        <v>0</v>
      </c>
      <c r="AS28" s="5"/>
      <c r="AT28" s="60">
        <f>SUM(O26:O28,V26:V28,H26:H28,AC26:AC28,AJ26:AJ28,AQ26:AQ28)</f>
        <v>0</v>
      </c>
      <c r="AU28" s="62"/>
      <c r="AV28" s="56"/>
      <c r="AW28" s="56"/>
      <c r="AX28" s="58"/>
    </row>
    <row r="29" spans="2:50" ht="12.75" customHeight="1" x14ac:dyDescent="0.4">
      <c r="B29" s="42"/>
      <c r="C29" s="52"/>
      <c r="D29" s="3"/>
      <c r="E29" s="3"/>
      <c r="F29" s="3"/>
      <c r="G29" s="3"/>
      <c r="H29" s="3"/>
      <c r="I29" s="3"/>
      <c r="J29" s="2"/>
      <c r="K29" s="3"/>
      <c r="L29" s="3"/>
      <c r="M29" s="3"/>
      <c r="N29" s="3"/>
      <c r="O29" s="3"/>
      <c r="P29" s="3"/>
      <c r="Q29" s="2"/>
      <c r="R29" s="3"/>
      <c r="S29" s="3"/>
      <c r="T29" s="3"/>
      <c r="U29" s="3"/>
      <c r="V29" s="3"/>
      <c r="W29" s="3"/>
      <c r="X29" s="2"/>
      <c r="Y29" s="3"/>
      <c r="Z29" s="3"/>
      <c r="AA29" s="3"/>
      <c r="AB29" s="3"/>
      <c r="AC29" s="3"/>
      <c r="AD29" s="3"/>
      <c r="AE29" s="2"/>
      <c r="AF29" s="4"/>
      <c r="AG29" s="3"/>
      <c r="AH29" s="3"/>
      <c r="AI29" s="3"/>
      <c r="AJ29" s="3"/>
      <c r="AK29" s="3"/>
      <c r="AL29" s="2"/>
      <c r="AM29" s="4"/>
      <c r="AN29" s="3"/>
      <c r="AO29" s="3"/>
      <c r="AP29" s="3"/>
      <c r="AQ29" s="3"/>
      <c r="AR29" s="3"/>
      <c r="AS29" s="2"/>
      <c r="AT29" s="63" t="str">
        <f>IF(AT28&gt;0,AT27/AT28,"-")</f>
        <v>-</v>
      </c>
      <c r="AU29" s="62"/>
      <c r="AV29" s="63" t="str">
        <f>IF(AW25&gt;0,AV25/AW25,"-")</f>
        <v>-</v>
      </c>
      <c r="AW29" s="61"/>
      <c r="AX29" s="59"/>
    </row>
    <row r="30" spans="2:50" ht="12.75" customHeight="1" x14ac:dyDescent="0.4">
      <c r="B30" s="44"/>
      <c r="C30" s="50"/>
      <c r="D30" s="6" t="str">
        <f>IF(OR(D32&gt;=2,J32&gt;=2),IF(D32&gt;J32,"○","●"),"-")</f>
        <v>-</v>
      </c>
      <c r="E30" s="15"/>
      <c r="F30" s="15"/>
      <c r="G30" s="15"/>
      <c r="H30" s="15"/>
      <c r="I30" s="15"/>
      <c r="J30" s="14"/>
      <c r="K30" s="6" t="str">
        <f>IF(OR(K32&gt;=2,Q32&gt;=2),IF(K32&gt;Q32,"○","●"),"-")</f>
        <v>-</v>
      </c>
      <c r="L30" s="15"/>
      <c r="M30" s="15"/>
      <c r="N30" s="15"/>
      <c r="O30" s="15"/>
      <c r="P30" s="15"/>
      <c r="Q30" s="14"/>
      <c r="R30" s="6" t="str">
        <f>IF(OR(R32&gt;=2,X32&gt;=2),IF(R32&gt;X32,"○","●"),"-")</f>
        <v>-</v>
      </c>
      <c r="S30" s="15"/>
      <c r="T30" s="15"/>
      <c r="U30" s="15"/>
      <c r="V30" s="15"/>
      <c r="W30" s="15"/>
      <c r="X30" s="14"/>
      <c r="Y30" s="6" t="str">
        <f>IF(OR(Y32&gt;=2,AE32&gt;=2),IF(Y32&gt;AE32,"○","●"),"-")</f>
        <v>-</v>
      </c>
      <c r="Z30" s="15"/>
      <c r="AA30" s="15"/>
      <c r="AB30" s="15"/>
      <c r="AC30" s="15"/>
      <c r="AD30" s="15"/>
      <c r="AE30" s="14"/>
      <c r="AF30" s="6" t="str">
        <f>IF(OR(AF32&gt;=2,AL32&gt;=2),IF(AF32&gt;AL32,"○","●"),"-")</f>
        <v>-</v>
      </c>
      <c r="AG30" s="15"/>
      <c r="AH30" s="15"/>
      <c r="AI30" s="15"/>
      <c r="AJ30" s="15"/>
      <c r="AK30" s="15"/>
      <c r="AL30" s="14"/>
      <c r="AM30" s="16"/>
      <c r="AN30" s="15"/>
      <c r="AO30" s="15"/>
      <c r="AP30" s="15"/>
      <c r="AQ30" s="15"/>
      <c r="AR30" s="15"/>
      <c r="AS30" s="14"/>
      <c r="AT30" s="53">
        <f>COUNTIF(D30:AS30,"○")</f>
        <v>0</v>
      </c>
      <c r="AU30" s="53">
        <f>COUNTIF(D30:AS30,"●")</f>
        <v>0</v>
      </c>
      <c r="AV30" s="53">
        <f>D32+K32+R32+Y32+AF32+AM32</f>
        <v>0</v>
      </c>
      <c r="AW30" s="53">
        <f>J32+Q32+X32+AE32+AL32+AS32</f>
        <v>0</v>
      </c>
      <c r="AX30" s="57"/>
    </row>
    <row r="31" spans="2:50" ht="12.75" customHeight="1" x14ac:dyDescent="0.4">
      <c r="B31" s="42"/>
      <c r="C31" s="69"/>
      <c r="D31" s="13"/>
      <c r="E31" s="6">
        <f>IF(F31&gt;H31,1,0)</f>
        <v>0</v>
      </c>
      <c r="F31" s="6" t="str">
        <f>IF(AQ6="","",AQ6)</f>
        <v/>
      </c>
      <c r="G31" s="6" t="str">
        <f>IF(AP6="","",AP6)</f>
        <v/>
      </c>
      <c r="H31" s="6" t="str">
        <f>IF(AO6="","",AO6)</f>
        <v/>
      </c>
      <c r="I31" s="6">
        <f>IF(F31&lt;H31,1,0)</f>
        <v>0</v>
      </c>
      <c r="J31" s="5"/>
      <c r="K31" s="43"/>
      <c r="L31" s="6">
        <f>IF(M31&gt;O31,1,0)</f>
        <v>0</v>
      </c>
      <c r="M31" s="6" t="str">
        <f>IF(AQ11="","",AQ11)</f>
        <v/>
      </c>
      <c r="N31" s="6" t="str">
        <f>IF(AP11="","",AP11)</f>
        <v/>
      </c>
      <c r="O31" s="6" t="str">
        <f>IF(AO11="","",AO11)</f>
        <v/>
      </c>
      <c r="P31" s="6">
        <f>IF(M31&lt;O31,1,0)</f>
        <v>0</v>
      </c>
      <c r="Q31" s="5"/>
      <c r="R31" s="43"/>
      <c r="S31" s="6">
        <f>IF(T31&gt;V31,1,0)</f>
        <v>0</v>
      </c>
      <c r="T31" s="6" t="str">
        <f>IF(AQ16="","",AQ16)</f>
        <v/>
      </c>
      <c r="U31" s="6" t="str">
        <f>IF(AP16="","",AP16)</f>
        <v/>
      </c>
      <c r="V31" s="6" t="str">
        <f>IF(AO16="","",AO16)</f>
        <v/>
      </c>
      <c r="W31" s="6">
        <f>IF(T31&lt;V31,1,0)</f>
        <v>0</v>
      </c>
      <c r="X31" s="5"/>
      <c r="Y31" s="13"/>
      <c r="Z31" s="6">
        <f>IF(AA31&gt;AC31,1,0)</f>
        <v>0</v>
      </c>
      <c r="AA31" s="6" t="str">
        <f>IF(AQ21="","",AQ21)</f>
        <v/>
      </c>
      <c r="AB31" s="6" t="str">
        <f>IF(AP21="","",AP21)</f>
        <v/>
      </c>
      <c r="AC31" s="6" t="str">
        <f>IF(AO21="","",AO21)</f>
        <v/>
      </c>
      <c r="AD31" s="6">
        <f>IF(AA31&lt;AC31,1,0)</f>
        <v>0</v>
      </c>
      <c r="AE31" s="5"/>
      <c r="AF31" s="13"/>
      <c r="AG31" s="6">
        <f>IF(AH31&gt;AJ31,1,0)</f>
        <v>0</v>
      </c>
      <c r="AH31" s="6" t="str">
        <f>IF(AQ26="","",AQ26)</f>
        <v/>
      </c>
      <c r="AI31" s="6" t="str">
        <f>IF(AP26="","",AP26)</f>
        <v/>
      </c>
      <c r="AJ31" s="6" t="str">
        <f>IF(AO26="","",AO26)</f>
        <v/>
      </c>
      <c r="AK31" s="6">
        <f>IF(AH31&lt;AJ31,1,0)</f>
        <v>0</v>
      </c>
      <c r="AL31" s="5"/>
      <c r="AM31" s="7"/>
      <c r="AN31" s="6"/>
      <c r="AO31" s="6"/>
      <c r="AP31" s="6"/>
      <c r="AQ31" s="6"/>
      <c r="AR31" s="6"/>
      <c r="AS31" s="5"/>
      <c r="AT31" s="71"/>
      <c r="AU31" s="71"/>
      <c r="AV31" s="72"/>
      <c r="AW31" s="72"/>
      <c r="AX31" s="73"/>
    </row>
    <row r="32" spans="2:50" ht="12.75" customHeight="1" x14ac:dyDescent="0.4">
      <c r="B32" s="42">
        <v>6</v>
      </c>
      <c r="C32" s="69"/>
      <c r="D32" s="6">
        <f>E31+E32+E33</f>
        <v>0</v>
      </c>
      <c r="E32" s="6">
        <f>IF(F32&gt;H32,1,0)</f>
        <v>0</v>
      </c>
      <c r="F32" s="6" t="str">
        <f>IF(AQ7="","",AQ7)</f>
        <v/>
      </c>
      <c r="G32" s="6" t="str">
        <f>IF(AP7="","",AP7)</f>
        <v/>
      </c>
      <c r="H32" s="6" t="str">
        <f>IF(AO7="","",AO7)</f>
        <v/>
      </c>
      <c r="I32" s="6">
        <f>IF(F32&lt;H32,1,0)</f>
        <v>0</v>
      </c>
      <c r="J32" s="5">
        <f>I31+I32+I33</f>
        <v>0</v>
      </c>
      <c r="K32" s="6">
        <f>L31+L32+L33</f>
        <v>0</v>
      </c>
      <c r="L32" s="6">
        <f>IF(M32&gt;O32,1,0)</f>
        <v>0</v>
      </c>
      <c r="M32" s="6" t="str">
        <f>IF(AQ12="","",AQ12)</f>
        <v/>
      </c>
      <c r="N32" s="6" t="str">
        <f>IF(AP12="","",AP12)</f>
        <v/>
      </c>
      <c r="O32" s="6" t="str">
        <f>IF(AO12="","",AO12)</f>
        <v/>
      </c>
      <c r="P32" s="6">
        <f>IF(M32&lt;O32,1,0)</f>
        <v>0</v>
      </c>
      <c r="Q32" s="5">
        <f>P31+P32+P33</f>
        <v>0</v>
      </c>
      <c r="R32" s="6">
        <f>S31+S32+S33</f>
        <v>0</v>
      </c>
      <c r="S32" s="6">
        <f>IF(T32&gt;V32,1,0)</f>
        <v>0</v>
      </c>
      <c r="T32" s="6" t="str">
        <f>IF(AQ17="","",AQ17)</f>
        <v/>
      </c>
      <c r="U32" s="6" t="str">
        <f>IF(AP17="","",AP17)</f>
        <v/>
      </c>
      <c r="V32" s="6" t="str">
        <f>IF(AO17="","",AO17)</f>
        <v/>
      </c>
      <c r="W32" s="6">
        <f>IF(T32&lt;V32,1,0)</f>
        <v>0</v>
      </c>
      <c r="X32" s="5">
        <f>W31+W32+W33</f>
        <v>0</v>
      </c>
      <c r="Y32" s="6">
        <f>Z31+Z32+Z33</f>
        <v>0</v>
      </c>
      <c r="Z32" s="6">
        <f>IF(AA32&gt;AC32,1,0)</f>
        <v>0</v>
      </c>
      <c r="AA32" s="6" t="str">
        <f>IF(AQ22="","",AQ22)</f>
        <v/>
      </c>
      <c r="AB32" s="6" t="str">
        <f>IF(AP22="","",AP22)</f>
        <v/>
      </c>
      <c r="AC32" s="6" t="str">
        <f>IF(AO22="","",AO22)</f>
        <v/>
      </c>
      <c r="AD32" s="6">
        <f>IF(AA32&lt;AC32,1,0)</f>
        <v>0</v>
      </c>
      <c r="AE32" s="5">
        <f>AD31+AD32+AD33</f>
        <v>0</v>
      </c>
      <c r="AF32" s="6">
        <f>AG31+AG32+AG33</f>
        <v>0</v>
      </c>
      <c r="AG32" s="6">
        <f>IF(AH32&gt;AJ32,1,0)</f>
        <v>0</v>
      </c>
      <c r="AH32" s="6" t="str">
        <f>IF(AQ27="","",AQ27)</f>
        <v/>
      </c>
      <c r="AI32" s="6" t="str">
        <f>IF(AP27="","",AP27)</f>
        <v/>
      </c>
      <c r="AJ32" s="6" t="str">
        <f>IF(AO27="","",AO27)</f>
        <v/>
      </c>
      <c r="AK32" s="6">
        <f>IF(AH32&lt;AJ32,1,0)</f>
        <v>0</v>
      </c>
      <c r="AL32" s="5">
        <f>AK31+AK32+AK33</f>
        <v>0</v>
      </c>
      <c r="AM32" s="7"/>
      <c r="AN32" s="6"/>
      <c r="AO32" s="6"/>
      <c r="AP32" s="6"/>
      <c r="AQ32" s="6"/>
      <c r="AR32" s="6"/>
      <c r="AS32" s="5"/>
      <c r="AT32" s="60">
        <f>SUM(M31:M33,T31:T33,F31:F33,AA31:AA33,AH31:AH33,AO31:AO33)</f>
        <v>0</v>
      </c>
      <c r="AU32" s="61"/>
      <c r="AV32" s="72"/>
      <c r="AW32" s="72"/>
      <c r="AX32" s="73"/>
    </row>
    <row r="33" spans="2:50" ht="12.75" customHeight="1" x14ac:dyDescent="0.4">
      <c r="B33" s="42"/>
      <c r="C33" s="69"/>
      <c r="D33" s="6"/>
      <c r="E33" s="6">
        <f>IF(F33&gt;H33,1,0)</f>
        <v>0</v>
      </c>
      <c r="F33" s="6" t="str">
        <f>IF(AQ8="","",AQ8)</f>
        <v/>
      </c>
      <c r="G33" s="6" t="str">
        <f>IF(AP8="","",AP8)</f>
        <v/>
      </c>
      <c r="H33" s="6" t="str">
        <f>IF(AO8="","",AO8)</f>
        <v/>
      </c>
      <c r="I33" s="6">
        <f>IF(F33&lt;H33,1,0)</f>
        <v>0</v>
      </c>
      <c r="J33" s="5"/>
      <c r="K33" s="6"/>
      <c r="L33" s="6">
        <f>IF(M33&gt;O33,1,0)</f>
        <v>0</v>
      </c>
      <c r="M33" s="6" t="str">
        <f>IF(AQ13="","",AQ13)</f>
        <v/>
      </c>
      <c r="N33" s="6" t="str">
        <f>IF(AP13="","",AP13)</f>
        <v/>
      </c>
      <c r="O33" s="6" t="str">
        <f>IF(AO13="","",AO13)</f>
        <v/>
      </c>
      <c r="P33" s="6">
        <f>IF(M33&lt;O33,1,0)</f>
        <v>0</v>
      </c>
      <c r="Q33" s="5"/>
      <c r="R33" s="6"/>
      <c r="S33" s="6">
        <f>IF(T33&gt;V33,1,0)</f>
        <v>0</v>
      </c>
      <c r="T33" s="6" t="str">
        <f>IF(AQ18="","",AQ18)</f>
        <v/>
      </c>
      <c r="U33" s="6" t="str">
        <f>IF(AP18="","",AP18)</f>
        <v/>
      </c>
      <c r="V33" s="6" t="str">
        <f>IF(AO18="","",AO18)</f>
        <v/>
      </c>
      <c r="W33" s="6">
        <f>IF(T33&lt;V33,1,0)</f>
        <v>0</v>
      </c>
      <c r="X33" s="5"/>
      <c r="Y33" s="6"/>
      <c r="Z33" s="6">
        <f>IF(AA33&gt;AC33,1,0)</f>
        <v>0</v>
      </c>
      <c r="AA33" s="6" t="str">
        <f>IF(AQ23="","",AQ23)</f>
        <v/>
      </c>
      <c r="AB33" s="6" t="str">
        <f>IF(AP23="","",AP23)</f>
        <v/>
      </c>
      <c r="AC33" s="6" t="str">
        <f>IF(AO23="","",AO23)</f>
        <v/>
      </c>
      <c r="AD33" s="6">
        <f>IF(AA33&lt;AC33,1,0)</f>
        <v>0</v>
      </c>
      <c r="AE33" s="5"/>
      <c r="AF33" s="6"/>
      <c r="AG33" s="6">
        <f>IF(AH33&gt;AJ33,1,0)</f>
        <v>0</v>
      </c>
      <c r="AH33" s="6" t="str">
        <f>IF(AQ28="","",AQ28)</f>
        <v/>
      </c>
      <c r="AI33" s="6" t="str">
        <f>IF(AP28="","",AP28)</f>
        <v/>
      </c>
      <c r="AJ33" s="6" t="str">
        <f>IF(AO28="","",AO28)</f>
        <v/>
      </c>
      <c r="AK33" s="6">
        <f>IF(AH33&lt;AJ33,1,0)</f>
        <v>0</v>
      </c>
      <c r="AL33" s="5"/>
      <c r="AM33" s="7"/>
      <c r="AN33" s="6"/>
      <c r="AO33" s="6"/>
      <c r="AP33" s="6"/>
      <c r="AQ33" s="6"/>
      <c r="AR33" s="6"/>
      <c r="AS33" s="5"/>
      <c r="AT33" s="60">
        <f>SUM(O31:O33,V31:V33,H31:H33,AC31:AC33,AJ31:AJ33,AQ31:AQ33)</f>
        <v>0</v>
      </c>
      <c r="AU33" s="61"/>
      <c r="AV33" s="71"/>
      <c r="AW33" s="71"/>
      <c r="AX33" s="73"/>
    </row>
    <row r="34" spans="2:50" ht="12.75" customHeight="1" x14ac:dyDescent="0.4">
      <c r="B34" s="41"/>
      <c r="C34" s="70"/>
      <c r="D34" s="3"/>
      <c r="E34" s="3"/>
      <c r="F34" s="3"/>
      <c r="G34" s="3"/>
      <c r="H34" s="3"/>
      <c r="I34" s="3"/>
      <c r="J34" s="2"/>
      <c r="K34" s="3"/>
      <c r="L34" s="3"/>
      <c r="M34" s="3"/>
      <c r="N34" s="3"/>
      <c r="O34" s="3"/>
      <c r="P34" s="3"/>
      <c r="Q34" s="2"/>
      <c r="R34" s="3"/>
      <c r="S34" s="3"/>
      <c r="T34" s="3"/>
      <c r="U34" s="3"/>
      <c r="V34" s="3"/>
      <c r="W34" s="3"/>
      <c r="X34" s="2"/>
      <c r="Y34" s="3"/>
      <c r="Z34" s="3"/>
      <c r="AA34" s="3"/>
      <c r="AB34" s="3"/>
      <c r="AC34" s="3"/>
      <c r="AD34" s="3"/>
      <c r="AE34" s="2"/>
      <c r="AF34" s="3"/>
      <c r="AG34" s="3"/>
      <c r="AH34" s="3"/>
      <c r="AI34" s="3"/>
      <c r="AJ34" s="3"/>
      <c r="AK34" s="3"/>
      <c r="AL34" s="2"/>
      <c r="AM34" s="4"/>
      <c r="AN34" s="3"/>
      <c r="AO34" s="3"/>
      <c r="AP34" s="3"/>
      <c r="AQ34" s="3"/>
      <c r="AR34" s="3"/>
      <c r="AS34" s="2"/>
      <c r="AT34" s="63" t="str">
        <f>IF(AT33&gt;0,AT32/AT33,"-")</f>
        <v>-</v>
      </c>
      <c r="AU34" s="75"/>
      <c r="AV34" s="63" t="str">
        <f>IF(AW30&gt;0,AV30/AW30,"-")</f>
        <v>-</v>
      </c>
      <c r="AW34" s="75"/>
      <c r="AX34" s="74"/>
    </row>
    <row r="35" spans="2:50" ht="12.75" customHeight="1" x14ac:dyDescent="0.4">
      <c r="B35" s="40"/>
      <c r="C35" s="3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37"/>
      <c r="AU35" s="38"/>
      <c r="AV35" s="37"/>
      <c r="AW35" s="36"/>
      <c r="AX35" s="35"/>
    </row>
    <row r="36" spans="2:50" ht="12.75" customHeight="1" x14ac:dyDescent="0.4">
      <c r="B36" s="40"/>
      <c r="C36" s="3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37"/>
      <c r="AU36" s="38"/>
      <c r="AV36" s="37"/>
      <c r="AW36" s="36"/>
      <c r="AX36" s="35"/>
    </row>
    <row r="37" spans="2:50" x14ac:dyDescent="0.4">
      <c r="C37" s="1" t="s">
        <v>25</v>
      </c>
    </row>
    <row r="38" spans="2:50" x14ac:dyDescent="0.4">
      <c r="B38" s="1" t="s">
        <v>15</v>
      </c>
      <c r="C38" s="34" t="s">
        <v>22</v>
      </c>
      <c r="F38" s="32" t="s">
        <v>26</v>
      </c>
      <c r="G38" s="32"/>
      <c r="H38" s="32"/>
    </row>
    <row r="39" spans="2:50" x14ac:dyDescent="0.4">
      <c r="B39" s="1" t="s">
        <v>14</v>
      </c>
      <c r="C39" s="34" t="s">
        <v>23</v>
      </c>
      <c r="F39" s="32" t="s">
        <v>27</v>
      </c>
      <c r="G39" s="32"/>
      <c r="H39" s="32"/>
    </row>
    <row r="40" spans="2:50" x14ac:dyDescent="0.4">
      <c r="B40" s="1" t="s">
        <v>13</v>
      </c>
      <c r="C40" s="34" t="s">
        <v>24</v>
      </c>
      <c r="F40" s="32" t="s">
        <v>28</v>
      </c>
      <c r="G40" s="32"/>
      <c r="H40" s="32"/>
    </row>
    <row r="41" spans="2:50" x14ac:dyDescent="0.4">
      <c r="B41" s="1" t="s">
        <v>12</v>
      </c>
      <c r="C41" s="34" t="s">
        <v>21</v>
      </c>
      <c r="F41" s="32" t="s">
        <v>29</v>
      </c>
      <c r="G41" s="32"/>
      <c r="H41" s="32"/>
    </row>
    <row r="42" spans="2:50" x14ac:dyDescent="0.4">
      <c r="B42" s="1" t="s">
        <v>11</v>
      </c>
      <c r="C42" s="34"/>
      <c r="F42" s="32"/>
      <c r="G42" s="32"/>
      <c r="H42" s="32"/>
    </row>
    <row r="43" spans="2:50" x14ac:dyDescent="0.4">
      <c r="B43" s="1" t="s">
        <v>10</v>
      </c>
      <c r="C43" s="33"/>
      <c r="F43" s="32" t="s">
        <v>18</v>
      </c>
      <c r="G43" s="32"/>
      <c r="H43" s="32"/>
    </row>
    <row r="45" spans="2:50" x14ac:dyDescent="0.4">
      <c r="B45" s="32" t="s">
        <v>19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</sheetData>
  <mergeCells count="66">
    <mergeCell ref="AM4:AS4"/>
    <mergeCell ref="C5:C9"/>
    <mergeCell ref="AT5:AT6"/>
    <mergeCell ref="AU5:AU6"/>
    <mergeCell ref="AV5:AV8"/>
    <mergeCell ref="D4:J4"/>
    <mergeCell ref="K4:Q4"/>
    <mergeCell ref="R4:X4"/>
    <mergeCell ref="Y4:AE4"/>
    <mergeCell ref="AF4:AL4"/>
    <mergeCell ref="AW5:AW8"/>
    <mergeCell ref="AX5:AX9"/>
    <mergeCell ref="AT7:AU7"/>
    <mergeCell ref="AT8:AU8"/>
    <mergeCell ref="AT9:AU9"/>
    <mergeCell ref="AV9:AW9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2"/>
  <pageMargins left="1" right="1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１部5SetM (2)</vt:lpstr>
      <vt:lpstr>2部以下３SetM (2)</vt:lpstr>
      <vt:lpstr>Sheet1</vt:lpstr>
      <vt:lpstr>'１部5SetM (2)'!Print_Area</vt:lpstr>
      <vt:lpstr>'2部以下３SetM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hamada@nifs-k.ac.jp</dc:creator>
  <cp:lastModifiedBy>Owner</cp:lastModifiedBy>
  <dcterms:created xsi:type="dcterms:W3CDTF">2018-06-03T23:21:03Z</dcterms:created>
  <dcterms:modified xsi:type="dcterms:W3CDTF">2018-06-21T15:40:03Z</dcterms:modified>
</cp:coreProperties>
</file>