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365" yWindow="405" windowWidth="15480" windowHeight="11640" tabRatio="609"/>
  </bookViews>
  <sheets>
    <sheet name="１部 (上) " sheetId="12" r:id="rId1"/>
    <sheet name="１部 (中) " sheetId="9" r:id="rId2"/>
    <sheet name="１部 (下)" sheetId="13" r:id="rId3"/>
    <sheet name="2部" sheetId="2" r:id="rId4"/>
    <sheet name="3部" sheetId="3" r:id="rId5"/>
    <sheet name="4部" sheetId="4" r:id="rId6"/>
    <sheet name="5部" sheetId="5" r:id="rId7"/>
    <sheet name="6部１次リーグ" sheetId="6" r:id="rId8"/>
    <sheet name="６部順位決定リーグ" sheetId="11" r:id="rId9"/>
    <sheet name="入替戦" sheetId="10" r:id="rId10"/>
  </sheets>
  <definedNames>
    <definedName name="AE">'１部 (中) '!$AE$10</definedName>
    <definedName name="AED">'１部 (中) '!$AE$9</definedName>
    <definedName name="_xlnm.Print_Area" localSheetId="1">'１部 (中) '!$B$1:$AJ$32</definedName>
    <definedName name="_xlnm.Print_Area" localSheetId="3">'2部'!$B$1:$AX$34</definedName>
    <definedName name="_xlnm.Print_Area" localSheetId="4">'3部'!$B$1:$AX$34</definedName>
    <definedName name="_xlnm.Print_Area" localSheetId="5">'4部'!$B$1:$AX$34</definedName>
    <definedName name="_xlnm.Print_Area" localSheetId="6">'5部'!$B$1:$AX$34</definedName>
    <definedName name="_xlnm.Print_Area" localSheetId="7">'6部１次リーグ'!$B$1:$AX$34</definedName>
  </definedName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" i="13" l="1"/>
  <c r="F27" i="13"/>
  <c r="H27" i="13"/>
  <c r="I27" i="13"/>
  <c r="F28" i="13"/>
  <c r="H28" i="13"/>
  <c r="I28" i="13"/>
  <c r="F29" i="13"/>
  <c r="H29" i="13"/>
  <c r="I29" i="13"/>
  <c r="F30" i="13"/>
  <c r="H30" i="13"/>
  <c r="I30" i="13"/>
  <c r="F31" i="13"/>
  <c r="H31" i="13"/>
  <c r="I31" i="13"/>
  <c r="J29" i="13"/>
  <c r="M27" i="13"/>
  <c r="O27" i="13"/>
  <c r="P27" i="13"/>
  <c r="M28" i="13"/>
  <c r="O28" i="13"/>
  <c r="P28" i="13"/>
  <c r="M29" i="13"/>
  <c r="O29" i="13"/>
  <c r="P29" i="13"/>
  <c r="M30" i="13"/>
  <c r="O30" i="13"/>
  <c r="P30" i="13"/>
  <c r="M31" i="13"/>
  <c r="O31" i="13"/>
  <c r="P31" i="13"/>
  <c r="Q29" i="13"/>
  <c r="T27" i="13"/>
  <c r="V27" i="13"/>
  <c r="W27" i="13"/>
  <c r="T28" i="13"/>
  <c r="V28" i="13"/>
  <c r="W28" i="13"/>
  <c r="T29" i="13"/>
  <c r="V29" i="13"/>
  <c r="W29" i="13"/>
  <c r="T30" i="13"/>
  <c r="V30" i="13"/>
  <c r="W30" i="13"/>
  <c r="T31" i="13"/>
  <c r="V31" i="13"/>
  <c r="W31" i="13"/>
  <c r="X29" i="13"/>
  <c r="AI26" i="13"/>
  <c r="S27" i="13"/>
  <c r="S28" i="13"/>
  <c r="S29" i="13"/>
  <c r="S30" i="13"/>
  <c r="S31" i="13"/>
  <c r="R29" i="13"/>
  <c r="L27" i="13"/>
  <c r="L28" i="13"/>
  <c r="L29" i="13"/>
  <c r="L30" i="13"/>
  <c r="L31" i="13"/>
  <c r="K29" i="13"/>
  <c r="E27" i="13"/>
  <c r="E28" i="13"/>
  <c r="E29" i="13"/>
  <c r="E30" i="13"/>
  <c r="E31" i="13"/>
  <c r="D29" i="13"/>
  <c r="AH26" i="13"/>
  <c r="AH32" i="13"/>
  <c r="AF31" i="13"/>
  <c r="AF28" i="13"/>
  <c r="AF32" i="13"/>
  <c r="AB24" i="13"/>
  <c r="U31" i="13"/>
  <c r="AB17" i="13"/>
  <c r="N31" i="13"/>
  <c r="AB10" i="13"/>
  <c r="G31" i="13"/>
  <c r="AB23" i="13"/>
  <c r="U30" i="13"/>
  <c r="AB16" i="13"/>
  <c r="N30" i="13"/>
  <c r="AB9" i="13"/>
  <c r="G30" i="13"/>
  <c r="AB22" i="13"/>
  <c r="U29" i="13"/>
  <c r="AB15" i="13"/>
  <c r="N29" i="13"/>
  <c r="AB8" i="13"/>
  <c r="G29" i="13"/>
  <c r="AB21" i="13"/>
  <c r="U28" i="13"/>
  <c r="AB14" i="13"/>
  <c r="N28" i="13"/>
  <c r="AB7" i="13"/>
  <c r="G28" i="13"/>
  <c r="AB20" i="13"/>
  <c r="U27" i="13"/>
  <c r="AB13" i="13"/>
  <c r="N27" i="13"/>
  <c r="AB6" i="13"/>
  <c r="G27" i="13"/>
  <c r="D26" i="13"/>
  <c r="K26" i="13"/>
  <c r="R26" i="13"/>
  <c r="AG26" i="13"/>
  <c r="AF26" i="13"/>
  <c r="F20" i="13"/>
  <c r="H20" i="13"/>
  <c r="I20" i="13"/>
  <c r="F21" i="13"/>
  <c r="H21" i="13"/>
  <c r="I21" i="13"/>
  <c r="F22" i="13"/>
  <c r="H22" i="13"/>
  <c r="I22" i="13"/>
  <c r="F23" i="13"/>
  <c r="H23" i="13"/>
  <c r="I23" i="13"/>
  <c r="F24" i="13"/>
  <c r="H24" i="13"/>
  <c r="I24" i="13"/>
  <c r="J22" i="13"/>
  <c r="M20" i="13"/>
  <c r="O20" i="13"/>
  <c r="P20" i="13"/>
  <c r="M21" i="13"/>
  <c r="O21" i="13"/>
  <c r="P21" i="13"/>
  <c r="M22" i="13"/>
  <c r="O22" i="13"/>
  <c r="P22" i="13"/>
  <c r="M23" i="13"/>
  <c r="O23" i="13"/>
  <c r="P23" i="13"/>
  <c r="M24" i="13"/>
  <c r="O24" i="13"/>
  <c r="P24" i="13"/>
  <c r="Q22" i="13"/>
  <c r="AD20" i="13"/>
  <c r="AD21" i="13"/>
  <c r="AD22" i="13"/>
  <c r="AD23" i="13"/>
  <c r="AD24" i="13"/>
  <c r="AE22" i="13"/>
  <c r="AI19" i="13"/>
  <c r="E20" i="13"/>
  <c r="E21" i="13"/>
  <c r="E22" i="13"/>
  <c r="E23" i="13"/>
  <c r="E24" i="13"/>
  <c r="D22" i="13"/>
  <c r="L20" i="13"/>
  <c r="L21" i="13"/>
  <c r="L22" i="13"/>
  <c r="L23" i="13"/>
  <c r="L24" i="13"/>
  <c r="K22" i="13"/>
  <c r="Z20" i="13"/>
  <c r="Z21" i="13"/>
  <c r="Z22" i="13"/>
  <c r="Z23" i="13"/>
  <c r="Z24" i="13"/>
  <c r="Y22" i="13"/>
  <c r="AH19" i="13"/>
  <c r="AH25" i="13"/>
  <c r="AF24" i="13"/>
  <c r="AF25" i="13"/>
  <c r="U17" i="13"/>
  <c r="N24" i="13"/>
  <c r="U10" i="13"/>
  <c r="G24" i="13"/>
  <c r="U16" i="13"/>
  <c r="N23" i="13"/>
  <c r="U9" i="13"/>
  <c r="G23" i="13"/>
  <c r="U15" i="13"/>
  <c r="N22" i="13"/>
  <c r="U8" i="13"/>
  <c r="G22" i="13"/>
  <c r="AF21" i="13"/>
  <c r="U14" i="13"/>
  <c r="N21" i="13"/>
  <c r="U7" i="13"/>
  <c r="G21" i="13"/>
  <c r="U13" i="13"/>
  <c r="N20" i="13"/>
  <c r="U6" i="13"/>
  <c r="G20" i="13"/>
  <c r="D19" i="13"/>
  <c r="K19" i="13"/>
  <c r="Y19" i="13"/>
  <c r="AG19" i="13"/>
  <c r="AF19" i="13"/>
  <c r="F13" i="13"/>
  <c r="H13" i="13"/>
  <c r="I13" i="13"/>
  <c r="F14" i="13"/>
  <c r="H14" i="13"/>
  <c r="I14" i="13"/>
  <c r="F15" i="13"/>
  <c r="H15" i="13"/>
  <c r="I15" i="13"/>
  <c r="F16" i="13"/>
  <c r="H16" i="13"/>
  <c r="I16" i="13"/>
  <c r="F17" i="13"/>
  <c r="H17" i="13"/>
  <c r="I17" i="13"/>
  <c r="J15" i="13"/>
  <c r="W13" i="13"/>
  <c r="W14" i="13"/>
  <c r="W15" i="13"/>
  <c r="W16" i="13"/>
  <c r="W17" i="13"/>
  <c r="X15" i="13"/>
  <c r="AD13" i="13"/>
  <c r="AD14" i="13"/>
  <c r="AD15" i="13"/>
  <c r="AD16" i="13"/>
  <c r="AD17" i="13"/>
  <c r="AE15" i="13"/>
  <c r="AI12" i="13"/>
  <c r="E15" i="13"/>
  <c r="E16" i="13"/>
  <c r="E17" i="13"/>
  <c r="E13" i="13"/>
  <c r="E14" i="13"/>
  <c r="D15" i="13"/>
  <c r="Z13" i="13"/>
  <c r="Z14" i="13"/>
  <c r="Z15" i="13"/>
  <c r="Z16" i="13"/>
  <c r="Z17" i="13"/>
  <c r="Y15" i="13"/>
  <c r="S13" i="13"/>
  <c r="S14" i="13"/>
  <c r="S15" i="13"/>
  <c r="S16" i="13"/>
  <c r="S17" i="13"/>
  <c r="R15" i="13"/>
  <c r="AH12" i="13"/>
  <c r="AH18" i="13"/>
  <c r="AF17" i="13"/>
  <c r="AF14" i="13"/>
  <c r="AF18" i="13"/>
  <c r="N10" i="13"/>
  <c r="G17" i="13"/>
  <c r="N9" i="13"/>
  <c r="G16" i="13"/>
  <c r="N8" i="13"/>
  <c r="G15" i="13"/>
  <c r="N7" i="13"/>
  <c r="G14" i="13"/>
  <c r="N6" i="13"/>
  <c r="G13" i="13"/>
  <c r="D12" i="13"/>
  <c r="R12" i="13"/>
  <c r="Y12" i="13"/>
  <c r="AG12" i="13"/>
  <c r="AF12" i="13"/>
  <c r="P6" i="13"/>
  <c r="P7" i="13"/>
  <c r="P8" i="13"/>
  <c r="P9" i="13"/>
  <c r="P10" i="13"/>
  <c r="Q8" i="13"/>
  <c r="W6" i="13"/>
  <c r="W7" i="13"/>
  <c r="W8" i="13"/>
  <c r="W9" i="13"/>
  <c r="W10" i="13"/>
  <c r="X8" i="13"/>
  <c r="AD6" i="13"/>
  <c r="AD7" i="13"/>
  <c r="AD8" i="13"/>
  <c r="AD9" i="13"/>
  <c r="AD10" i="13"/>
  <c r="AE8" i="13"/>
  <c r="AI5" i="13"/>
  <c r="L6" i="13"/>
  <c r="L7" i="13"/>
  <c r="L8" i="13"/>
  <c r="L9" i="13"/>
  <c r="L10" i="13"/>
  <c r="K8" i="13"/>
  <c r="S6" i="13"/>
  <c r="S7" i="13"/>
  <c r="S8" i="13"/>
  <c r="S9" i="13"/>
  <c r="S10" i="13"/>
  <c r="R8" i="13"/>
  <c r="Z6" i="13"/>
  <c r="Z7" i="13"/>
  <c r="Z8" i="13"/>
  <c r="Z9" i="13"/>
  <c r="Z10" i="13"/>
  <c r="Y8" i="13"/>
  <c r="AH5" i="13"/>
  <c r="AH11" i="13"/>
  <c r="AF10" i="13"/>
  <c r="AF7" i="13"/>
  <c r="AF11" i="13"/>
  <c r="K5" i="13"/>
  <c r="R5" i="13"/>
  <c r="Y5" i="13"/>
  <c r="AG5" i="13"/>
  <c r="AF5" i="13"/>
  <c r="Y4" i="13"/>
  <c r="R4" i="13"/>
  <c r="K4" i="13"/>
  <c r="Y4" i="12"/>
  <c r="R4" i="12"/>
  <c r="K4" i="12"/>
  <c r="D4" i="12"/>
  <c r="F27" i="12"/>
  <c r="H27" i="12"/>
  <c r="I27" i="12"/>
  <c r="F28" i="12"/>
  <c r="H28" i="12"/>
  <c r="I28" i="12"/>
  <c r="F29" i="12"/>
  <c r="H29" i="12"/>
  <c r="I29" i="12"/>
  <c r="F30" i="12"/>
  <c r="H30" i="12"/>
  <c r="I30" i="12"/>
  <c r="F31" i="12"/>
  <c r="H31" i="12"/>
  <c r="I31" i="12"/>
  <c r="J29" i="12"/>
  <c r="M27" i="12"/>
  <c r="O27" i="12"/>
  <c r="P27" i="12"/>
  <c r="M28" i="12"/>
  <c r="O28" i="12"/>
  <c r="P28" i="12"/>
  <c r="M29" i="12"/>
  <c r="O29" i="12"/>
  <c r="P29" i="12"/>
  <c r="M30" i="12"/>
  <c r="O30" i="12"/>
  <c r="P30" i="12"/>
  <c r="M31" i="12"/>
  <c r="O31" i="12"/>
  <c r="P31" i="12"/>
  <c r="Q29" i="12"/>
  <c r="T27" i="12"/>
  <c r="V27" i="12"/>
  <c r="W27" i="12"/>
  <c r="T28" i="12"/>
  <c r="V28" i="12"/>
  <c r="W28" i="12"/>
  <c r="T29" i="12"/>
  <c r="V29" i="12"/>
  <c r="W29" i="12"/>
  <c r="T30" i="12"/>
  <c r="V30" i="12"/>
  <c r="W30" i="12"/>
  <c r="T31" i="12"/>
  <c r="V31" i="12"/>
  <c r="W31" i="12"/>
  <c r="X29" i="12"/>
  <c r="AI26" i="12"/>
  <c r="L27" i="12"/>
  <c r="L28" i="12"/>
  <c r="L29" i="12"/>
  <c r="L30" i="12"/>
  <c r="L31" i="12"/>
  <c r="K29" i="12"/>
  <c r="S27" i="12"/>
  <c r="S28" i="12"/>
  <c r="S29" i="12"/>
  <c r="S30" i="12"/>
  <c r="S31" i="12"/>
  <c r="R29" i="12"/>
  <c r="E27" i="12"/>
  <c r="E28" i="12"/>
  <c r="E29" i="12"/>
  <c r="E30" i="12"/>
  <c r="E31" i="12"/>
  <c r="D29" i="12"/>
  <c r="AH26" i="12"/>
  <c r="AH32" i="12"/>
  <c r="AF31" i="12"/>
  <c r="AF28" i="12"/>
  <c r="AF32" i="12"/>
  <c r="AB24" i="12"/>
  <c r="U31" i="12"/>
  <c r="AB17" i="12"/>
  <c r="N31" i="12"/>
  <c r="AB10" i="12"/>
  <c r="G31" i="12"/>
  <c r="AB23" i="12"/>
  <c r="U30" i="12"/>
  <c r="AB16" i="12"/>
  <c r="N30" i="12"/>
  <c r="AB9" i="12"/>
  <c r="G30" i="12"/>
  <c r="AB22" i="12"/>
  <c r="U29" i="12"/>
  <c r="AB15" i="12"/>
  <c r="N29" i="12"/>
  <c r="AB8" i="12"/>
  <c r="G29" i="12"/>
  <c r="AB21" i="12"/>
  <c r="U28" i="12"/>
  <c r="AB14" i="12"/>
  <c r="N28" i="12"/>
  <c r="AB7" i="12"/>
  <c r="G28" i="12"/>
  <c r="AB20" i="12"/>
  <c r="U27" i="12"/>
  <c r="AB13" i="12"/>
  <c r="N27" i="12"/>
  <c r="AB6" i="12"/>
  <c r="G27" i="12"/>
  <c r="D26" i="12"/>
  <c r="K26" i="12"/>
  <c r="R26" i="12"/>
  <c r="AG26" i="12"/>
  <c r="AF26" i="12"/>
  <c r="F20" i="12"/>
  <c r="H20" i="12"/>
  <c r="I20" i="12"/>
  <c r="F21" i="12"/>
  <c r="H21" i="12"/>
  <c r="I21" i="12"/>
  <c r="F22" i="12"/>
  <c r="H22" i="12"/>
  <c r="I22" i="12"/>
  <c r="F23" i="12"/>
  <c r="H23" i="12"/>
  <c r="I23" i="12"/>
  <c r="F24" i="12"/>
  <c r="H24" i="12"/>
  <c r="I24" i="12"/>
  <c r="J22" i="12"/>
  <c r="M20" i="12"/>
  <c r="O20" i="12"/>
  <c r="P20" i="12"/>
  <c r="M21" i="12"/>
  <c r="O21" i="12"/>
  <c r="P21" i="12"/>
  <c r="M22" i="12"/>
  <c r="O22" i="12"/>
  <c r="P22" i="12"/>
  <c r="M23" i="12"/>
  <c r="O23" i="12"/>
  <c r="P23" i="12"/>
  <c r="M24" i="12"/>
  <c r="O24" i="12"/>
  <c r="P24" i="12"/>
  <c r="Q22" i="12"/>
  <c r="AD20" i="12"/>
  <c r="AD21" i="12"/>
  <c r="AD22" i="12"/>
  <c r="AD23" i="12"/>
  <c r="AD24" i="12"/>
  <c r="AE22" i="12"/>
  <c r="AI19" i="12"/>
  <c r="E20" i="12"/>
  <c r="E21" i="12"/>
  <c r="E22" i="12"/>
  <c r="E23" i="12"/>
  <c r="E24" i="12"/>
  <c r="D22" i="12"/>
  <c r="Z20" i="12"/>
  <c r="Z21" i="12"/>
  <c r="Z22" i="12"/>
  <c r="Z23" i="12"/>
  <c r="Z24" i="12"/>
  <c r="Y22" i="12"/>
  <c r="L20" i="12"/>
  <c r="L21" i="12"/>
  <c r="L22" i="12"/>
  <c r="L23" i="12"/>
  <c r="L24" i="12"/>
  <c r="K22" i="12"/>
  <c r="AH19" i="12"/>
  <c r="AH25" i="12"/>
  <c r="AF24" i="12"/>
  <c r="AF25" i="12"/>
  <c r="U17" i="12"/>
  <c r="N24" i="12"/>
  <c r="U10" i="12"/>
  <c r="G24" i="12"/>
  <c r="U16" i="12"/>
  <c r="N23" i="12"/>
  <c r="U9" i="12"/>
  <c r="G23" i="12"/>
  <c r="U15" i="12"/>
  <c r="N22" i="12"/>
  <c r="U8" i="12"/>
  <c r="G22" i="12"/>
  <c r="AF21" i="12"/>
  <c r="U14" i="12"/>
  <c r="N21" i="12"/>
  <c r="U7" i="12"/>
  <c r="G21" i="12"/>
  <c r="U13" i="12"/>
  <c r="N20" i="12"/>
  <c r="U6" i="12"/>
  <c r="G20" i="12"/>
  <c r="D19" i="12"/>
  <c r="K19" i="12"/>
  <c r="Y19" i="12"/>
  <c r="AG19" i="12"/>
  <c r="AF19" i="12"/>
  <c r="F13" i="12"/>
  <c r="H13" i="12"/>
  <c r="I13" i="12"/>
  <c r="F14" i="12"/>
  <c r="H14" i="12"/>
  <c r="I14" i="12"/>
  <c r="F15" i="12"/>
  <c r="H15" i="12"/>
  <c r="I15" i="12"/>
  <c r="F16" i="12"/>
  <c r="H16" i="12"/>
  <c r="I16" i="12"/>
  <c r="F17" i="12"/>
  <c r="H17" i="12"/>
  <c r="I17" i="12"/>
  <c r="J15" i="12"/>
  <c r="W13" i="12"/>
  <c r="W14" i="12"/>
  <c r="W15" i="12"/>
  <c r="W16" i="12"/>
  <c r="W17" i="12"/>
  <c r="X15" i="12"/>
  <c r="AD13" i="12"/>
  <c r="AD14" i="12"/>
  <c r="AD15" i="12"/>
  <c r="AD16" i="12"/>
  <c r="AD17" i="12"/>
  <c r="AE15" i="12"/>
  <c r="AI12" i="12"/>
  <c r="Z14" i="12"/>
  <c r="Z15" i="12"/>
  <c r="Z16" i="12"/>
  <c r="Z17" i="12"/>
  <c r="Z13" i="12"/>
  <c r="Y15" i="12"/>
  <c r="E13" i="12"/>
  <c r="E14" i="12"/>
  <c r="E15" i="12"/>
  <c r="E16" i="12"/>
  <c r="E17" i="12"/>
  <c r="D15" i="12"/>
  <c r="S13" i="12"/>
  <c r="S14" i="12"/>
  <c r="S15" i="12"/>
  <c r="S16" i="12"/>
  <c r="S17" i="12"/>
  <c r="R15" i="12"/>
  <c r="AH12" i="12"/>
  <c r="AH18" i="12"/>
  <c r="AF17" i="12"/>
  <c r="AF14" i="12"/>
  <c r="AF18" i="12"/>
  <c r="N10" i="12"/>
  <c r="G17" i="12"/>
  <c r="N9" i="12"/>
  <c r="G16" i="12"/>
  <c r="N8" i="12"/>
  <c r="G15" i="12"/>
  <c r="N7" i="12"/>
  <c r="G14" i="12"/>
  <c r="N6" i="12"/>
  <c r="G13" i="12"/>
  <c r="D12" i="12"/>
  <c r="R12" i="12"/>
  <c r="Y12" i="12"/>
  <c r="AG12" i="12"/>
  <c r="AF12" i="12"/>
  <c r="P6" i="12"/>
  <c r="P7" i="12"/>
  <c r="P8" i="12"/>
  <c r="P9" i="12"/>
  <c r="P10" i="12"/>
  <c r="Q8" i="12"/>
  <c r="W6" i="12"/>
  <c r="W7" i="12"/>
  <c r="W8" i="12"/>
  <c r="W9" i="12"/>
  <c r="W10" i="12"/>
  <c r="X8" i="12"/>
  <c r="AD6" i="12"/>
  <c r="AD7" i="12"/>
  <c r="AD8" i="12"/>
  <c r="AD9" i="12"/>
  <c r="AD10" i="12"/>
  <c r="AE8" i="12"/>
  <c r="AI5" i="12"/>
  <c r="L7" i="12"/>
  <c r="L8" i="12"/>
  <c r="L9" i="12"/>
  <c r="L6" i="12"/>
  <c r="L10" i="12"/>
  <c r="K8" i="12"/>
  <c r="Z6" i="12"/>
  <c r="Z7" i="12"/>
  <c r="Z8" i="12"/>
  <c r="Z9" i="12"/>
  <c r="Z10" i="12"/>
  <c r="Y8" i="12"/>
  <c r="S6" i="12"/>
  <c r="S7" i="12"/>
  <c r="S8" i="12"/>
  <c r="S9" i="12"/>
  <c r="S10" i="12"/>
  <c r="R8" i="12"/>
  <c r="AH5" i="12"/>
  <c r="AH11" i="12"/>
  <c r="AF10" i="12"/>
  <c r="AF7" i="12"/>
  <c r="AF11" i="12"/>
  <c r="K5" i="12"/>
  <c r="R5" i="12"/>
  <c r="Y5" i="12"/>
  <c r="AG5" i="12"/>
  <c r="AF5" i="12"/>
  <c r="H13" i="9"/>
  <c r="F27" i="9"/>
  <c r="H27" i="9"/>
  <c r="I27" i="9"/>
  <c r="F28" i="9"/>
  <c r="H28" i="9"/>
  <c r="I28" i="9"/>
  <c r="F29" i="9"/>
  <c r="H29" i="9"/>
  <c r="I29" i="9"/>
  <c r="F30" i="9"/>
  <c r="H30" i="9"/>
  <c r="I30" i="9"/>
  <c r="F31" i="9"/>
  <c r="H31" i="9"/>
  <c r="I31" i="9"/>
  <c r="J29" i="9"/>
  <c r="M27" i="9"/>
  <c r="O27" i="9"/>
  <c r="P27" i="9"/>
  <c r="M28" i="9"/>
  <c r="O28" i="9"/>
  <c r="P28" i="9"/>
  <c r="M29" i="9"/>
  <c r="O29" i="9"/>
  <c r="P29" i="9"/>
  <c r="M30" i="9"/>
  <c r="O30" i="9"/>
  <c r="P30" i="9"/>
  <c r="M31" i="9"/>
  <c r="O31" i="9"/>
  <c r="P31" i="9"/>
  <c r="Q29" i="9"/>
  <c r="T27" i="9"/>
  <c r="V27" i="9"/>
  <c r="W27" i="9"/>
  <c r="T28" i="9"/>
  <c r="V28" i="9"/>
  <c r="W28" i="9"/>
  <c r="T29" i="9"/>
  <c r="V29" i="9"/>
  <c r="W29" i="9"/>
  <c r="T30" i="9"/>
  <c r="V30" i="9"/>
  <c r="W30" i="9"/>
  <c r="T31" i="9"/>
  <c r="V31" i="9"/>
  <c r="W31" i="9"/>
  <c r="X29" i="9"/>
  <c r="AI26" i="9"/>
  <c r="E27" i="9"/>
  <c r="E28" i="9"/>
  <c r="E29" i="9"/>
  <c r="E30" i="9"/>
  <c r="E31" i="9"/>
  <c r="D29" i="9"/>
  <c r="L27" i="9"/>
  <c r="L28" i="9"/>
  <c r="L29" i="9"/>
  <c r="L30" i="9"/>
  <c r="L31" i="9"/>
  <c r="K29" i="9"/>
  <c r="S27" i="9"/>
  <c r="S28" i="9"/>
  <c r="S29" i="9"/>
  <c r="S30" i="9"/>
  <c r="S31" i="9"/>
  <c r="R29" i="9"/>
  <c r="AH26" i="9"/>
  <c r="AH32" i="9"/>
  <c r="AF31" i="9"/>
  <c r="AF28" i="9"/>
  <c r="AF32" i="9"/>
  <c r="AB24" i="9"/>
  <c r="U31" i="9"/>
  <c r="AB17" i="9"/>
  <c r="N31" i="9"/>
  <c r="AB10" i="9"/>
  <c r="G31" i="9"/>
  <c r="AB23" i="9"/>
  <c r="U30" i="9"/>
  <c r="AB16" i="9"/>
  <c r="N30" i="9"/>
  <c r="AB9" i="9"/>
  <c r="G30" i="9"/>
  <c r="AB22" i="9"/>
  <c r="U29" i="9"/>
  <c r="AB15" i="9"/>
  <c r="N29" i="9"/>
  <c r="AB8" i="9"/>
  <c r="G29" i="9"/>
  <c r="AB21" i="9"/>
  <c r="U28" i="9"/>
  <c r="AB14" i="9"/>
  <c r="N28" i="9"/>
  <c r="AB7" i="9"/>
  <c r="G28" i="9"/>
  <c r="AB20" i="9"/>
  <c r="U27" i="9"/>
  <c r="AB13" i="9"/>
  <c r="N27" i="9"/>
  <c r="AB6" i="9"/>
  <c r="G27" i="9"/>
  <c r="D26" i="9"/>
  <c r="K26" i="9"/>
  <c r="R26" i="9"/>
  <c r="AG26" i="9"/>
  <c r="AF26" i="9"/>
  <c r="F20" i="9"/>
  <c r="H20" i="9"/>
  <c r="I20" i="9"/>
  <c r="F21" i="9"/>
  <c r="H21" i="9"/>
  <c r="I21" i="9"/>
  <c r="F22" i="9"/>
  <c r="H22" i="9"/>
  <c r="I22" i="9"/>
  <c r="F23" i="9"/>
  <c r="H23" i="9"/>
  <c r="I23" i="9"/>
  <c r="F24" i="9"/>
  <c r="H24" i="9"/>
  <c r="I24" i="9"/>
  <c r="J22" i="9"/>
  <c r="M20" i="9"/>
  <c r="O20" i="9"/>
  <c r="P20" i="9"/>
  <c r="M21" i="9"/>
  <c r="O21" i="9"/>
  <c r="P21" i="9"/>
  <c r="M22" i="9"/>
  <c r="O22" i="9"/>
  <c r="P22" i="9"/>
  <c r="M23" i="9"/>
  <c r="O23" i="9"/>
  <c r="P23" i="9"/>
  <c r="M24" i="9"/>
  <c r="O24" i="9"/>
  <c r="P24" i="9"/>
  <c r="Q22" i="9"/>
  <c r="AD20" i="9"/>
  <c r="AD21" i="9"/>
  <c r="AD22" i="9"/>
  <c r="AD23" i="9"/>
  <c r="AD24" i="9"/>
  <c r="AE22" i="9"/>
  <c r="AI19" i="9"/>
  <c r="E20" i="9"/>
  <c r="E21" i="9"/>
  <c r="E22" i="9"/>
  <c r="E23" i="9"/>
  <c r="E24" i="9"/>
  <c r="D22" i="9"/>
  <c r="L20" i="9"/>
  <c r="L21" i="9"/>
  <c r="L22" i="9"/>
  <c r="L23" i="9"/>
  <c r="L24" i="9"/>
  <c r="K22" i="9"/>
  <c r="Z20" i="9"/>
  <c r="Z21" i="9"/>
  <c r="Z22" i="9"/>
  <c r="Z23" i="9"/>
  <c r="Z24" i="9"/>
  <c r="Y22" i="9"/>
  <c r="AH19" i="9"/>
  <c r="AH25" i="9"/>
  <c r="AF24" i="9"/>
  <c r="AF25" i="9"/>
  <c r="U17" i="9"/>
  <c r="N24" i="9"/>
  <c r="U10" i="9"/>
  <c r="G24" i="9"/>
  <c r="U16" i="9"/>
  <c r="N23" i="9"/>
  <c r="U9" i="9"/>
  <c r="G23" i="9"/>
  <c r="U15" i="9"/>
  <c r="N22" i="9"/>
  <c r="U8" i="9"/>
  <c r="G22" i="9"/>
  <c r="AF21" i="9"/>
  <c r="U14" i="9"/>
  <c r="N21" i="9"/>
  <c r="U7" i="9"/>
  <c r="G21" i="9"/>
  <c r="U13" i="9"/>
  <c r="N20" i="9"/>
  <c r="U6" i="9"/>
  <c r="G20" i="9"/>
  <c r="D19" i="9"/>
  <c r="K19" i="9"/>
  <c r="Y19" i="9"/>
  <c r="AG19" i="9"/>
  <c r="AF19" i="9"/>
  <c r="F13" i="9"/>
  <c r="I13" i="9"/>
  <c r="F14" i="9"/>
  <c r="H14" i="9"/>
  <c r="I14" i="9"/>
  <c r="F15" i="9"/>
  <c r="H15" i="9"/>
  <c r="I15" i="9"/>
  <c r="F16" i="9"/>
  <c r="H16" i="9"/>
  <c r="I16" i="9"/>
  <c r="F17" i="9"/>
  <c r="H17" i="9"/>
  <c r="I17" i="9"/>
  <c r="J15" i="9"/>
  <c r="W13" i="9"/>
  <c r="W14" i="9"/>
  <c r="W15" i="9"/>
  <c r="W16" i="9"/>
  <c r="W17" i="9"/>
  <c r="X15" i="9"/>
  <c r="AD13" i="9"/>
  <c r="AD14" i="9"/>
  <c r="AD15" i="9"/>
  <c r="AD16" i="9"/>
  <c r="AD17" i="9"/>
  <c r="AE15" i="9"/>
  <c r="AI12" i="9"/>
  <c r="E13" i="9"/>
  <c r="E14" i="9"/>
  <c r="E15" i="9"/>
  <c r="E16" i="9"/>
  <c r="E17" i="9"/>
  <c r="D15" i="9"/>
  <c r="S13" i="9"/>
  <c r="S14" i="9"/>
  <c r="S15" i="9"/>
  <c r="S16" i="9"/>
  <c r="S17" i="9"/>
  <c r="R15" i="9"/>
  <c r="Z13" i="9"/>
  <c r="Z14" i="9"/>
  <c r="Z15" i="9"/>
  <c r="Z16" i="9"/>
  <c r="Z17" i="9"/>
  <c r="Y15" i="9"/>
  <c r="AH12" i="9"/>
  <c r="AH18" i="9"/>
  <c r="AF17" i="9"/>
  <c r="AF14" i="9"/>
  <c r="AF18" i="9"/>
  <c r="N10" i="9"/>
  <c r="G17" i="9"/>
  <c r="N9" i="9"/>
  <c r="G16" i="9"/>
  <c r="N8" i="9"/>
  <c r="G15" i="9"/>
  <c r="N7" i="9"/>
  <c r="G14" i="9"/>
  <c r="N6" i="9"/>
  <c r="G13" i="9"/>
  <c r="D12" i="9"/>
  <c r="R12" i="9"/>
  <c r="Y12" i="9"/>
  <c r="AG12" i="9"/>
  <c r="AF12" i="9"/>
  <c r="P6" i="9"/>
  <c r="P7" i="9"/>
  <c r="P8" i="9"/>
  <c r="P9" i="9"/>
  <c r="P10" i="9"/>
  <c r="Q8" i="9"/>
  <c r="W6" i="9"/>
  <c r="W7" i="9"/>
  <c r="W8" i="9"/>
  <c r="W9" i="9"/>
  <c r="W10" i="9"/>
  <c r="X8" i="9"/>
  <c r="AD6" i="9"/>
  <c r="AD7" i="9"/>
  <c r="AD8" i="9"/>
  <c r="AD9" i="9"/>
  <c r="AD10" i="9"/>
  <c r="AE8" i="9"/>
  <c r="AI5" i="9"/>
  <c r="L6" i="9"/>
  <c r="L7" i="9"/>
  <c r="L8" i="9"/>
  <c r="L9" i="9"/>
  <c r="L10" i="9"/>
  <c r="K8" i="9"/>
  <c r="S6" i="9"/>
  <c r="S7" i="9"/>
  <c r="S8" i="9"/>
  <c r="S9" i="9"/>
  <c r="S10" i="9"/>
  <c r="R8" i="9"/>
  <c r="Z6" i="9"/>
  <c r="Z7" i="9"/>
  <c r="Z8" i="9"/>
  <c r="Z9" i="9"/>
  <c r="Z10" i="9"/>
  <c r="Y8" i="9"/>
  <c r="AH5" i="9"/>
  <c r="AH11" i="9"/>
  <c r="AF10" i="9"/>
  <c r="AF7" i="9"/>
  <c r="AF11" i="9"/>
  <c r="K5" i="9"/>
  <c r="R5" i="9"/>
  <c r="Y5" i="9"/>
  <c r="AG5" i="9"/>
  <c r="AF5" i="9"/>
  <c r="Y4" i="9"/>
  <c r="R4" i="9"/>
  <c r="K4" i="9"/>
  <c r="D4" i="9"/>
  <c r="F12" i="2"/>
  <c r="H12" i="2"/>
  <c r="I12" i="2"/>
  <c r="F11" i="2"/>
  <c r="H11" i="2"/>
  <c r="E11" i="2"/>
  <c r="E12" i="2"/>
  <c r="F13" i="2"/>
  <c r="H13" i="2"/>
  <c r="E13" i="2"/>
  <c r="D12" i="2"/>
  <c r="AT8" i="2"/>
  <c r="AT7" i="2"/>
  <c r="D4" i="2"/>
  <c r="K4" i="2"/>
  <c r="R4" i="2"/>
  <c r="Y4" i="2"/>
  <c r="AF4" i="2"/>
  <c r="AM4" i="2"/>
  <c r="AJ33" i="2"/>
  <c r="AH33" i="2"/>
  <c r="AK33" i="2"/>
  <c r="AC33" i="2"/>
  <c r="AA33" i="2"/>
  <c r="AD33" i="2"/>
  <c r="V33" i="2"/>
  <c r="T33" i="2"/>
  <c r="O33" i="2"/>
  <c r="M33" i="2"/>
  <c r="P33" i="2"/>
  <c r="H33" i="2"/>
  <c r="F33" i="2"/>
  <c r="I33" i="2"/>
  <c r="AJ32" i="2"/>
  <c r="AH32" i="2"/>
  <c r="AC32" i="2"/>
  <c r="AA32" i="2"/>
  <c r="V32" i="2"/>
  <c r="T32" i="2"/>
  <c r="O32" i="2"/>
  <c r="M32" i="2"/>
  <c r="H32" i="2"/>
  <c r="F32" i="2"/>
  <c r="AJ31" i="2"/>
  <c r="AH31" i="2"/>
  <c r="AK31" i="2"/>
  <c r="AC31" i="2"/>
  <c r="AA31" i="2"/>
  <c r="V31" i="2"/>
  <c r="T31" i="2"/>
  <c r="O31" i="2"/>
  <c r="M31" i="2"/>
  <c r="H31" i="2"/>
  <c r="F31" i="2"/>
  <c r="I31" i="2"/>
  <c r="AR28" i="2"/>
  <c r="AP28" i="2"/>
  <c r="AI33" i="2"/>
  <c r="AN28" i="2"/>
  <c r="AC28" i="2"/>
  <c r="AA28" i="2"/>
  <c r="V28" i="2"/>
  <c r="T28" i="2"/>
  <c r="O28" i="2"/>
  <c r="M28" i="2"/>
  <c r="H28" i="2"/>
  <c r="F28" i="2"/>
  <c r="AR27" i="2"/>
  <c r="AP27" i="2"/>
  <c r="AI32" i="2"/>
  <c r="AN27" i="2"/>
  <c r="AC27" i="2"/>
  <c r="AA27" i="2"/>
  <c r="V27" i="2"/>
  <c r="T27" i="2"/>
  <c r="O27" i="2"/>
  <c r="M27" i="2"/>
  <c r="H27" i="2"/>
  <c r="F27" i="2"/>
  <c r="AR26" i="2"/>
  <c r="AP26" i="2"/>
  <c r="AI31" i="2"/>
  <c r="AN26" i="2"/>
  <c r="AC26" i="2"/>
  <c r="AA26" i="2"/>
  <c r="V26" i="2"/>
  <c r="T26" i="2"/>
  <c r="O26" i="2"/>
  <c r="M26" i="2"/>
  <c r="H26" i="2"/>
  <c r="F26" i="2"/>
  <c r="AR23" i="2"/>
  <c r="AP23" i="2"/>
  <c r="AB33" i="2"/>
  <c r="AN23" i="2"/>
  <c r="AK23" i="2"/>
  <c r="AI23" i="2"/>
  <c r="AB28" i="2"/>
  <c r="AG23" i="2"/>
  <c r="V23" i="2"/>
  <c r="T23" i="2"/>
  <c r="O23" i="2"/>
  <c r="M23" i="2"/>
  <c r="H23" i="2"/>
  <c r="F23" i="2"/>
  <c r="I23" i="2"/>
  <c r="AR22" i="2"/>
  <c r="AP22" i="2"/>
  <c r="AB32" i="2"/>
  <c r="AN22" i="2"/>
  <c r="AK22" i="2"/>
  <c r="AI22" i="2"/>
  <c r="AB27" i="2"/>
  <c r="AG22" i="2"/>
  <c r="V22" i="2"/>
  <c r="T22" i="2"/>
  <c r="O22" i="2"/>
  <c r="M22" i="2"/>
  <c r="H22" i="2"/>
  <c r="F22" i="2"/>
  <c r="AR21" i="2"/>
  <c r="AP21" i="2"/>
  <c r="AB31" i="2"/>
  <c r="AN21" i="2"/>
  <c r="AM22" i="2"/>
  <c r="AK21" i="2"/>
  <c r="AI21" i="2"/>
  <c r="AB26" i="2"/>
  <c r="AG21" i="2"/>
  <c r="V21" i="2"/>
  <c r="T21" i="2"/>
  <c r="O21" i="2"/>
  <c r="M21" i="2"/>
  <c r="H21" i="2"/>
  <c r="F21" i="2"/>
  <c r="AR18" i="2"/>
  <c r="AP18" i="2"/>
  <c r="U33" i="2"/>
  <c r="AN18" i="2"/>
  <c r="AK18" i="2"/>
  <c r="AI18" i="2"/>
  <c r="U28" i="2"/>
  <c r="AG18" i="2"/>
  <c r="AD18" i="2"/>
  <c r="AB18" i="2"/>
  <c r="U23" i="2"/>
  <c r="Z18" i="2"/>
  <c r="O18" i="2"/>
  <c r="M18" i="2"/>
  <c r="P18" i="2"/>
  <c r="H18" i="2"/>
  <c r="F18" i="2"/>
  <c r="I18" i="2"/>
  <c r="AR17" i="2"/>
  <c r="AP17" i="2"/>
  <c r="U32" i="2"/>
  <c r="AN17" i="2"/>
  <c r="AK17" i="2"/>
  <c r="AI17" i="2"/>
  <c r="U27" i="2"/>
  <c r="AG17" i="2"/>
  <c r="AD17" i="2"/>
  <c r="AB17" i="2"/>
  <c r="U22" i="2"/>
  <c r="Z17" i="2"/>
  <c r="O17" i="2"/>
  <c r="M17" i="2"/>
  <c r="H17" i="2"/>
  <c r="F17" i="2"/>
  <c r="AR16" i="2"/>
  <c r="AP16" i="2"/>
  <c r="U31" i="2"/>
  <c r="AN16" i="2"/>
  <c r="AK16" i="2"/>
  <c r="AI16" i="2"/>
  <c r="U26" i="2"/>
  <c r="AG16" i="2"/>
  <c r="AD16" i="2"/>
  <c r="AB16" i="2"/>
  <c r="U21" i="2"/>
  <c r="Z16" i="2"/>
  <c r="O16" i="2"/>
  <c r="M16" i="2"/>
  <c r="H16" i="2"/>
  <c r="F16" i="2"/>
  <c r="AR13" i="2"/>
  <c r="AP13" i="2"/>
  <c r="N33" i="2"/>
  <c r="AN13" i="2"/>
  <c r="AK13" i="2"/>
  <c r="AI13" i="2"/>
  <c r="N28" i="2"/>
  <c r="AG13" i="2"/>
  <c r="AD13" i="2"/>
  <c r="AB13" i="2"/>
  <c r="N23" i="2"/>
  <c r="Z13" i="2"/>
  <c r="W13" i="2"/>
  <c r="U13" i="2"/>
  <c r="N18" i="2"/>
  <c r="S13" i="2"/>
  <c r="AR12" i="2"/>
  <c r="AP12" i="2"/>
  <c r="N32" i="2"/>
  <c r="AN12" i="2"/>
  <c r="AK12" i="2"/>
  <c r="AI12" i="2"/>
  <c r="N27" i="2"/>
  <c r="AG12" i="2"/>
  <c r="AD12" i="2"/>
  <c r="AB12" i="2"/>
  <c r="N22" i="2"/>
  <c r="Z12" i="2"/>
  <c r="W12" i="2"/>
  <c r="U12" i="2"/>
  <c r="N17" i="2"/>
  <c r="S12" i="2"/>
  <c r="AT13" i="2"/>
  <c r="AR11" i="2"/>
  <c r="AP11" i="2"/>
  <c r="N31" i="2"/>
  <c r="AN11" i="2"/>
  <c r="AK11" i="2"/>
  <c r="AL12" i="2"/>
  <c r="AI11" i="2"/>
  <c r="N26" i="2"/>
  <c r="AG11" i="2"/>
  <c r="AD11" i="2"/>
  <c r="AB11" i="2"/>
  <c r="N21" i="2"/>
  <c r="Z11" i="2"/>
  <c r="W11" i="2"/>
  <c r="U11" i="2"/>
  <c r="N16" i="2"/>
  <c r="S11" i="2"/>
  <c r="AT12" i="2"/>
  <c r="AR8" i="2"/>
  <c r="AP8" i="2"/>
  <c r="G33" i="2"/>
  <c r="AN8" i="2"/>
  <c r="AK8" i="2"/>
  <c r="AI8" i="2"/>
  <c r="G28" i="2"/>
  <c r="AG8" i="2"/>
  <c r="AD8" i="2"/>
  <c r="AB8" i="2"/>
  <c r="G23" i="2"/>
  <c r="Z8" i="2"/>
  <c r="W8" i="2"/>
  <c r="U8" i="2"/>
  <c r="G18" i="2"/>
  <c r="S8" i="2"/>
  <c r="P8" i="2"/>
  <c r="N8" i="2"/>
  <c r="G13" i="2"/>
  <c r="L8" i="2"/>
  <c r="AR7" i="2"/>
  <c r="AP7" i="2"/>
  <c r="G32" i="2"/>
  <c r="AN7" i="2"/>
  <c r="AK7" i="2"/>
  <c r="AI7" i="2"/>
  <c r="G27" i="2"/>
  <c r="AG7" i="2"/>
  <c r="AD7" i="2"/>
  <c r="AB7" i="2"/>
  <c r="G22" i="2"/>
  <c r="Z7" i="2"/>
  <c r="W7" i="2"/>
  <c r="U7" i="2"/>
  <c r="G17" i="2"/>
  <c r="S7" i="2"/>
  <c r="P7" i="2"/>
  <c r="N7" i="2"/>
  <c r="G12" i="2"/>
  <c r="L7" i="2"/>
  <c r="AR6" i="2"/>
  <c r="AP6" i="2"/>
  <c r="G31" i="2"/>
  <c r="AN6" i="2"/>
  <c r="AK6" i="2"/>
  <c r="AI6" i="2"/>
  <c r="G26" i="2"/>
  <c r="AG6" i="2"/>
  <c r="AD6" i="2"/>
  <c r="AB6" i="2"/>
  <c r="G21" i="2"/>
  <c r="Z6" i="2"/>
  <c r="W6" i="2"/>
  <c r="U6" i="2"/>
  <c r="G16" i="2"/>
  <c r="S6" i="2"/>
  <c r="P6" i="2"/>
  <c r="N6" i="2"/>
  <c r="G11" i="2"/>
  <c r="L6" i="2"/>
  <c r="W33" i="2"/>
  <c r="L17" i="2"/>
  <c r="AS7" i="2"/>
  <c r="AD31" i="2"/>
  <c r="AL22" i="2"/>
  <c r="AM17" i="2"/>
  <c r="W27" i="2"/>
  <c r="W26" i="2"/>
  <c r="W28" i="2"/>
  <c r="AF17" i="2"/>
  <c r="S23" i="2"/>
  <c r="Y17" i="2"/>
  <c r="P26" i="2"/>
  <c r="AF12" i="2"/>
  <c r="AF10" i="2"/>
  <c r="L26" i="2"/>
  <c r="AE12" i="2"/>
  <c r="P17" i="2"/>
  <c r="X12" i="2"/>
  <c r="P16" i="2"/>
  <c r="Q17" i="2"/>
  <c r="AF7" i="2"/>
  <c r="I27" i="2"/>
  <c r="AE7" i="2"/>
  <c r="Y7" i="2"/>
  <c r="AM27" i="2"/>
  <c r="AK32" i="2"/>
  <c r="AL32" i="2"/>
  <c r="AS27" i="2"/>
  <c r="AG32" i="2"/>
  <c r="AS22" i="2"/>
  <c r="AM20" i="2"/>
  <c r="AD32" i="2"/>
  <c r="AD27" i="2"/>
  <c r="AF22" i="2"/>
  <c r="AD26" i="2"/>
  <c r="Z27" i="2"/>
  <c r="AD28" i="2"/>
  <c r="AS17" i="2"/>
  <c r="S31" i="2"/>
  <c r="W31" i="2"/>
  <c r="W32" i="2"/>
  <c r="AL17" i="2"/>
  <c r="AE17" i="2"/>
  <c r="Y15" i="2"/>
  <c r="W23" i="2"/>
  <c r="W21" i="2"/>
  <c r="L33" i="2"/>
  <c r="AS12" i="2"/>
  <c r="P32" i="2"/>
  <c r="AM12" i="2"/>
  <c r="P28" i="2"/>
  <c r="Y12" i="2"/>
  <c r="P23" i="2"/>
  <c r="P21" i="2"/>
  <c r="P22" i="2"/>
  <c r="Q22" i="2"/>
  <c r="R12" i="2"/>
  <c r="I32" i="2"/>
  <c r="J32" i="2"/>
  <c r="AT32" i="2"/>
  <c r="AT33" i="2"/>
  <c r="E32" i="2"/>
  <c r="AM7" i="2"/>
  <c r="AT27" i="2"/>
  <c r="AL7" i="2"/>
  <c r="E28" i="2"/>
  <c r="I26" i="2"/>
  <c r="AT28" i="2"/>
  <c r="I28" i="2"/>
  <c r="I21" i="2"/>
  <c r="AT23" i="2"/>
  <c r="I22" i="2"/>
  <c r="R7" i="2"/>
  <c r="AT18" i="2"/>
  <c r="AT9" i="2"/>
  <c r="I16" i="2"/>
  <c r="I17" i="2"/>
  <c r="X7" i="2"/>
  <c r="K7" i="2"/>
  <c r="I13" i="2"/>
  <c r="Q7" i="2"/>
  <c r="L31" i="2"/>
  <c r="P31" i="2"/>
  <c r="Q32" i="2"/>
  <c r="L32" i="2"/>
  <c r="E33" i="2"/>
  <c r="AG33" i="2"/>
  <c r="E16" i="2"/>
  <c r="E17" i="2"/>
  <c r="AT17" i="2"/>
  <c r="E21" i="2"/>
  <c r="S22" i="2"/>
  <c r="W22" i="2"/>
  <c r="AT22" i="2"/>
  <c r="S26" i="2"/>
  <c r="S27" i="2"/>
  <c r="L28" i="2"/>
  <c r="L16" i="2"/>
  <c r="E18" i="2"/>
  <c r="L21" i="2"/>
  <c r="L22" i="2"/>
  <c r="E23" i="2"/>
  <c r="Z26" i="2"/>
  <c r="L27" i="2"/>
  <c r="P27" i="2"/>
  <c r="S28" i="2"/>
  <c r="Z31" i="2"/>
  <c r="Z32" i="2"/>
  <c r="S33" i="2"/>
  <c r="I11" i="2"/>
  <c r="L18" i="2"/>
  <c r="S21" i="2"/>
  <c r="E22" i="2"/>
  <c r="L23" i="2"/>
  <c r="E26" i="2"/>
  <c r="E27" i="2"/>
  <c r="Z28" i="2"/>
  <c r="E31" i="2"/>
  <c r="AG31" i="2"/>
  <c r="S32" i="2"/>
  <c r="Z33" i="2"/>
  <c r="R22" i="2"/>
  <c r="R10" i="2"/>
  <c r="AM5" i="2"/>
  <c r="J22" i="2"/>
  <c r="Y5" i="2"/>
  <c r="AE32" i="2"/>
  <c r="AF20" i="2"/>
  <c r="AE27" i="2"/>
  <c r="AM15" i="2"/>
  <c r="AF15" i="2"/>
  <c r="X27" i="2"/>
  <c r="Q27" i="2"/>
  <c r="Y10" i="2"/>
  <c r="J27" i="2"/>
  <c r="AF5" i="2"/>
  <c r="AW5" i="2"/>
  <c r="AM25" i="2"/>
  <c r="AF32" i="2"/>
  <c r="AF30" i="2"/>
  <c r="AT24" i="2"/>
  <c r="R32" i="2"/>
  <c r="X32" i="2"/>
  <c r="X22" i="2"/>
  <c r="R20" i="2"/>
  <c r="AM10" i="2"/>
  <c r="K27" i="2"/>
  <c r="K17" i="2"/>
  <c r="K15" i="2"/>
  <c r="AT19" i="2"/>
  <c r="AT34" i="2"/>
  <c r="D32" i="2"/>
  <c r="D30" i="2"/>
  <c r="AV5" i="2"/>
  <c r="AT29" i="2"/>
  <c r="R5" i="2"/>
  <c r="AT14" i="2"/>
  <c r="J12" i="2"/>
  <c r="AW10" i="2"/>
  <c r="J17" i="2"/>
  <c r="AW15" i="2"/>
  <c r="K5" i="2"/>
  <c r="K25" i="2"/>
  <c r="D27" i="2"/>
  <c r="K22" i="2"/>
  <c r="K20" i="2"/>
  <c r="D17" i="2"/>
  <c r="AU5" i="2"/>
  <c r="Y32" i="2"/>
  <c r="Y27" i="2"/>
  <c r="R27" i="2"/>
  <c r="R25" i="2"/>
  <c r="D22" i="2"/>
  <c r="AV10" i="2"/>
  <c r="K32" i="2"/>
  <c r="K30" i="2"/>
  <c r="AT5" i="2"/>
  <c r="AW30" i="2"/>
  <c r="Y30" i="2"/>
  <c r="Y25" i="2"/>
  <c r="AW25" i="2"/>
  <c r="AW20" i="2"/>
  <c r="AV9" i="2"/>
  <c r="D10" i="2"/>
  <c r="AT10" i="2"/>
  <c r="R30" i="2"/>
  <c r="AV14" i="2"/>
  <c r="D25" i="2"/>
  <c r="AV25" i="2"/>
  <c r="AV30" i="2"/>
  <c r="AV15" i="2"/>
  <c r="AV19" i="2"/>
  <c r="D15" i="2"/>
  <c r="AV20" i="2"/>
  <c r="D20" i="2"/>
  <c r="AT30" i="2"/>
  <c r="AU30" i="2"/>
  <c r="AV24" i="2"/>
  <c r="AU10" i="2"/>
  <c r="AV34" i="2"/>
  <c r="AV29" i="2"/>
  <c r="AU20" i="2"/>
  <c r="AT20" i="2"/>
  <c r="AU15" i="2"/>
  <c r="AT15" i="2"/>
  <c r="AT25" i="2"/>
  <c r="AU25" i="2"/>
  <c r="AJ33" i="3"/>
  <c r="AH33" i="3"/>
  <c r="AK33" i="3"/>
  <c r="AA33" i="3"/>
  <c r="AC33" i="3"/>
  <c r="AD33" i="3"/>
  <c r="Z33" i="3"/>
  <c r="V33" i="3"/>
  <c r="T33" i="3"/>
  <c r="W33" i="3"/>
  <c r="M33" i="3"/>
  <c r="O33" i="3"/>
  <c r="P33" i="3"/>
  <c r="L33" i="3"/>
  <c r="H33" i="3"/>
  <c r="F33" i="3"/>
  <c r="I33" i="3"/>
  <c r="AH32" i="3"/>
  <c r="AJ32" i="3"/>
  <c r="AK32" i="3"/>
  <c r="AG32" i="3"/>
  <c r="AC32" i="3"/>
  <c r="AA32" i="3"/>
  <c r="AD32" i="3"/>
  <c r="T32" i="3"/>
  <c r="V32" i="3"/>
  <c r="W32" i="3"/>
  <c r="S32" i="3"/>
  <c r="O32" i="3"/>
  <c r="M32" i="3"/>
  <c r="P32" i="3"/>
  <c r="F32" i="3"/>
  <c r="H32" i="3"/>
  <c r="I32" i="3"/>
  <c r="E32" i="3"/>
  <c r="AH31" i="3"/>
  <c r="AJ31" i="3"/>
  <c r="AK31" i="3"/>
  <c r="AG31" i="3"/>
  <c r="AC31" i="3"/>
  <c r="AA31" i="3"/>
  <c r="AD31" i="3"/>
  <c r="AE32" i="3"/>
  <c r="T31" i="3"/>
  <c r="V31" i="3"/>
  <c r="W31" i="3"/>
  <c r="X32" i="3"/>
  <c r="S31" i="3"/>
  <c r="O31" i="3"/>
  <c r="H31" i="3"/>
  <c r="AT33" i="3"/>
  <c r="M31" i="3"/>
  <c r="F31" i="3"/>
  <c r="AT32" i="3"/>
  <c r="AT34" i="3"/>
  <c r="I31" i="3"/>
  <c r="E31" i="3"/>
  <c r="AR28" i="3"/>
  <c r="AP28" i="3"/>
  <c r="AI33" i="3"/>
  <c r="AN28" i="3"/>
  <c r="AA28" i="3"/>
  <c r="AC28" i="3"/>
  <c r="AD28" i="3"/>
  <c r="Z28" i="3"/>
  <c r="V28" i="3"/>
  <c r="T28" i="3"/>
  <c r="W28" i="3"/>
  <c r="M28" i="3"/>
  <c r="O28" i="3"/>
  <c r="P28" i="3"/>
  <c r="L28" i="3"/>
  <c r="H28" i="3"/>
  <c r="F28" i="3"/>
  <c r="I28" i="3"/>
  <c r="AR27" i="3"/>
  <c r="AP27" i="3"/>
  <c r="AI32" i="3"/>
  <c r="AN27" i="3"/>
  <c r="AC27" i="3"/>
  <c r="AA27" i="3"/>
  <c r="AD27" i="3"/>
  <c r="T27" i="3"/>
  <c r="V27" i="3"/>
  <c r="W27" i="3"/>
  <c r="S27" i="3"/>
  <c r="O27" i="3"/>
  <c r="M27" i="3"/>
  <c r="M26" i="3"/>
  <c r="T26" i="3"/>
  <c r="F26" i="3"/>
  <c r="F27" i="3"/>
  <c r="AA26" i="3"/>
  <c r="AT27" i="3"/>
  <c r="H27" i="3"/>
  <c r="I27" i="3"/>
  <c r="E27" i="3"/>
  <c r="AR26" i="3"/>
  <c r="AS27" i="3"/>
  <c r="AP26" i="3"/>
  <c r="AI31" i="3"/>
  <c r="AN26" i="3"/>
  <c r="AM27" i="3"/>
  <c r="AM25" i="3"/>
  <c r="AC26" i="3"/>
  <c r="AD26" i="3"/>
  <c r="V26" i="3"/>
  <c r="W26" i="3"/>
  <c r="X27" i="3"/>
  <c r="S26" i="3"/>
  <c r="O26" i="3"/>
  <c r="H26" i="3"/>
  <c r="AT28" i="3"/>
  <c r="AT29" i="3"/>
  <c r="P26" i="3"/>
  <c r="I26" i="3"/>
  <c r="E26" i="3"/>
  <c r="AR23" i="3"/>
  <c r="AP23" i="3"/>
  <c r="AB33" i="3"/>
  <c r="AN23" i="3"/>
  <c r="AK23" i="3"/>
  <c r="AI23" i="3"/>
  <c r="AB28" i="3"/>
  <c r="AG23" i="3"/>
  <c r="V23" i="3"/>
  <c r="O21" i="3"/>
  <c r="O22" i="3"/>
  <c r="O23" i="3"/>
  <c r="V21" i="3"/>
  <c r="V22" i="3"/>
  <c r="H21" i="3"/>
  <c r="H22" i="3"/>
  <c r="H23" i="3"/>
  <c r="AT23" i="3"/>
  <c r="T23" i="3"/>
  <c r="M23" i="3"/>
  <c r="P23" i="3"/>
  <c r="L23" i="3"/>
  <c r="F23" i="3"/>
  <c r="I23" i="3"/>
  <c r="AR22" i="3"/>
  <c r="AR21" i="3"/>
  <c r="AS22" i="3"/>
  <c r="AP22" i="3"/>
  <c r="AB32" i="3"/>
  <c r="AN22" i="3"/>
  <c r="AK21" i="3"/>
  <c r="AK22" i="3"/>
  <c r="AL22" i="3"/>
  <c r="AI22" i="3"/>
  <c r="AB27" i="3"/>
  <c r="AG22" i="3"/>
  <c r="AG21" i="3"/>
  <c r="AF22" i="3"/>
  <c r="T22" i="3"/>
  <c r="W22" i="3"/>
  <c r="AB17" i="3"/>
  <c r="U22" i="3"/>
  <c r="M22" i="3"/>
  <c r="P22" i="3"/>
  <c r="F22" i="3"/>
  <c r="I22" i="3"/>
  <c r="E22" i="3"/>
  <c r="AP21" i="3"/>
  <c r="AB31" i="3"/>
  <c r="AN21" i="3"/>
  <c r="AM22" i="3"/>
  <c r="AI21" i="3"/>
  <c r="AB26" i="3"/>
  <c r="T21" i="3"/>
  <c r="W21" i="3"/>
  <c r="S21" i="3"/>
  <c r="M21" i="3"/>
  <c r="P21" i="3"/>
  <c r="Q22" i="3"/>
  <c r="F21" i="3"/>
  <c r="I21" i="3"/>
  <c r="J22" i="3"/>
  <c r="AF20" i="3"/>
  <c r="AR18" i="3"/>
  <c r="AP18" i="3"/>
  <c r="U33" i="3"/>
  <c r="AN18" i="3"/>
  <c r="AK18" i="3"/>
  <c r="AI18" i="3"/>
  <c r="U28" i="3"/>
  <c r="AG18" i="3"/>
  <c r="AD18" i="3"/>
  <c r="AB18" i="3"/>
  <c r="U23" i="3"/>
  <c r="Z18" i="3"/>
  <c r="M18" i="3"/>
  <c r="O18" i="3"/>
  <c r="P18" i="3"/>
  <c r="L18" i="3"/>
  <c r="H18" i="3"/>
  <c r="F18" i="3"/>
  <c r="I18" i="3"/>
  <c r="AR17" i="3"/>
  <c r="AP17" i="3"/>
  <c r="U32" i="3"/>
  <c r="AN17" i="3"/>
  <c r="AK16" i="3"/>
  <c r="AK17" i="3"/>
  <c r="AL17" i="3"/>
  <c r="AI17" i="3"/>
  <c r="U27" i="3"/>
  <c r="AG17" i="3"/>
  <c r="AG16" i="3"/>
  <c r="AF17" i="3"/>
  <c r="AD17" i="3"/>
  <c r="Z17" i="3"/>
  <c r="O17" i="3"/>
  <c r="M17" i="3"/>
  <c r="P17" i="3"/>
  <c r="F17" i="3"/>
  <c r="H17" i="3"/>
  <c r="I17" i="3"/>
  <c r="E17" i="3"/>
  <c r="AR16" i="3"/>
  <c r="AS17" i="3"/>
  <c r="AP16" i="3"/>
  <c r="U31" i="3"/>
  <c r="AN16" i="3"/>
  <c r="AM17" i="3"/>
  <c r="AI16" i="3"/>
  <c r="U26" i="3"/>
  <c r="AD16" i="3"/>
  <c r="AE17" i="3"/>
  <c r="AB16" i="3"/>
  <c r="U21" i="3"/>
  <c r="Z16" i="3"/>
  <c r="Y17" i="3"/>
  <c r="Y15" i="3"/>
  <c r="O16" i="3"/>
  <c r="H16" i="3"/>
  <c r="AT18" i="3"/>
  <c r="M16" i="3"/>
  <c r="P16" i="3"/>
  <c r="F16" i="3"/>
  <c r="I16" i="3"/>
  <c r="J17" i="3"/>
  <c r="E16" i="3"/>
  <c r="AF15" i="3"/>
  <c r="AR13" i="3"/>
  <c r="AP13" i="3"/>
  <c r="N33" i="3"/>
  <c r="AN13" i="3"/>
  <c r="AK13" i="3"/>
  <c r="AI13" i="3"/>
  <c r="N28" i="3"/>
  <c r="AG13" i="3"/>
  <c r="AG11" i="3"/>
  <c r="AG12" i="3"/>
  <c r="AF12" i="3"/>
  <c r="AK11" i="3"/>
  <c r="AK12" i="3"/>
  <c r="AL12" i="3"/>
  <c r="AF10" i="3"/>
  <c r="AD13" i="3"/>
  <c r="AB13" i="3"/>
  <c r="N23" i="3"/>
  <c r="Z13" i="3"/>
  <c r="W13" i="3"/>
  <c r="U13" i="3"/>
  <c r="N18" i="3"/>
  <c r="S13" i="3"/>
  <c r="H13" i="3"/>
  <c r="H11" i="3"/>
  <c r="H12" i="3"/>
  <c r="AT13" i="3"/>
  <c r="F13" i="3"/>
  <c r="I13" i="3"/>
  <c r="F11" i="3"/>
  <c r="F12" i="3"/>
  <c r="AT12" i="3"/>
  <c r="AT14" i="3"/>
  <c r="AR12" i="3"/>
  <c r="AP12" i="3"/>
  <c r="N32" i="3"/>
  <c r="AN12" i="3"/>
  <c r="AI12" i="3"/>
  <c r="N27" i="3"/>
  <c r="AD12" i="3"/>
  <c r="AB12" i="3"/>
  <c r="N22" i="3"/>
  <c r="Z12" i="3"/>
  <c r="W11" i="3"/>
  <c r="W12" i="3"/>
  <c r="X12" i="3"/>
  <c r="U12" i="3"/>
  <c r="N17" i="3"/>
  <c r="S12" i="3"/>
  <c r="S11" i="3"/>
  <c r="R12" i="3"/>
  <c r="I12" i="3"/>
  <c r="N7" i="3"/>
  <c r="G12" i="3"/>
  <c r="E12" i="3"/>
  <c r="AR11" i="3"/>
  <c r="AS12" i="3"/>
  <c r="AP11" i="3"/>
  <c r="N31" i="3"/>
  <c r="AN11" i="3"/>
  <c r="AM12" i="3"/>
  <c r="AM10" i="3"/>
  <c r="AI11" i="3"/>
  <c r="N26" i="3"/>
  <c r="AD11" i="3"/>
  <c r="AE12" i="3"/>
  <c r="AB11" i="3"/>
  <c r="N21" i="3"/>
  <c r="Z11" i="3"/>
  <c r="Y12" i="3"/>
  <c r="U11" i="3"/>
  <c r="N16" i="3"/>
  <c r="I11" i="3"/>
  <c r="N6" i="3"/>
  <c r="G11" i="3"/>
  <c r="E11" i="3"/>
  <c r="R10" i="3"/>
  <c r="AT8" i="3"/>
  <c r="AR8" i="3"/>
  <c r="AP8" i="3"/>
  <c r="G33" i="3"/>
  <c r="AN8" i="3"/>
  <c r="AK8" i="3"/>
  <c r="AK6" i="3"/>
  <c r="AK7" i="3"/>
  <c r="AL7" i="3"/>
  <c r="AG6" i="3"/>
  <c r="AG7" i="3"/>
  <c r="AG8" i="3"/>
  <c r="AF7" i="3"/>
  <c r="AF5" i="3"/>
  <c r="AI8" i="3"/>
  <c r="G28" i="3"/>
  <c r="AD8" i="3"/>
  <c r="AB8" i="3"/>
  <c r="G23" i="3"/>
  <c r="Z8" i="3"/>
  <c r="W8" i="3"/>
  <c r="U8" i="3"/>
  <c r="G18" i="3"/>
  <c r="S8" i="3"/>
  <c r="P8" i="3"/>
  <c r="N8" i="3"/>
  <c r="G13" i="3"/>
  <c r="L8" i="3"/>
  <c r="AT7" i="3"/>
  <c r="AT9" i="3"/>
  <c r="AR7" i="3"/>
  <c r="AP7" i="3"/>
  <c r="G32" i="3"/>
  <c r="AN7" i="3"/>
  <c r="AI7" i="3"/>
  <c r="G27" i="3"/>
  <c r="AD7" i="3"/>
  <c r="AB7" i="3"/>
  <c r="G22" i="3"/>
  <c r="Z7" i="3"/>
  <c r="W6" i="3"/>
  <c r="W7" i="3"/>
  <c r="X7" i="3"/>
  <c r="U7" i="3"/>
  <c r="G17" i="3"/>
  <c r="S7" i="3"/>
  <c r="S6" i="3"/>
  <c r="R7" i="3"/>
  <c r="P7" i="3"/>
  <c r="L7" i="3"/>
  <c r="AR6" i="3"/>
  <c r="AS7" i="3"/>
  <c r="AP6" i="3"/>
  <c r="G31" i="3"/>
  <c r="AN6" i="3"/>
  <c r="AM7" i="3"/>
  <c r="AI6" i="3"/>
  <c r="G26" i="3"/>
  <c r="AD6" i="3"/>
  <c r="AE7" i="3"/>
  <c r="AB6" i="3"/>
  <c r="G21" i="3"/>
  <c r="Z6" i="3"/>
  <c r="Y7" i="3"/>
  <c r="Y5" i="3"/>
  <c r="U6" i="3"/>
  <c r="G16" i="3"/>
  <c r="P6" i="3"/>
  <c r="Q7" i="3"/>
  <c r="L6" i="3"/>
  <c r="K7" i="3"/>
  <c r="R5" i="3"/>
  <c r="AM4" i="3"/>
  <c r="AF4" i="3"/>
  <c r="Y4" i="3"/>
  <c r="R4" i="3"/>
  <c r="K4" i="3"/>
  <c r="D4" i="3"/>
  <c r="J12" i="3"/>
  <c r="AW10" i="3"/>
  <c r="AM20" i="3"/>
  <c r="AE27" i="3"/>
  <c r="K5" i="3"/>
  <c r="AV5" i="3"/>
  <c r="AM5" i="3"/>
  <c r="E18" i="3"/>
  <c r="D17" i="3"/>
  <c r="Q17" i="3"/>
  <c r="AM15" i="3"/>
  <c r="S22" i="3"/>
  <c r="S23" i="3"/>
  <c r="R22" i="3"/>
  <c r="J27" i="3"/>
  <c r="E28" i="3"/>
  <c r="D27" i="3"/>
  <c r="J32" i="3"/>
  <c r="AL32" i="3"/>
  <c r="E33" i="3"/>
  <c r="D32" i="3"/>
  <c r="AW5" i="3"/>
  <c r="AV9" i="3"/>
  <c r="Y10" i="3"/>
  <c r="AW15" i="3"/>
  <c r="E13" i="3"/>
  <c r="D12" i="3"/>
  <c r="L17" i="3"/>
  <c r="W23" i="3"/>
  <c r="X22" i="3"/>
  <c r="AW20" i="3"/>
  <c r="L26" i="3"/>
  <c r="L27" i="3"/>
  <c r="K27" i="3"/>
  <c r="Z27" i="3"/>
  <c r="L31" i="3"/>
  <c r="L32" i="3"/>
  <c r="K32" i="3"/>
  <c r="P31" i="3"/>
  <c r="Q32" i="3"/>
  <c r="K30" i="3"/>
  <c r="AG33" i="3"/>
  <c r="AF32" i="3"/>
  <c r="AF30" i="3"/>
  <c r="AT17" i="3"/>
  <c r="AT19" i="3"/>
  <c r="E21" i="3"/>
  <c r="AT22" i="3"/>
  <c r="AT24" i="3"/>
  <c r="L16" i="3"/>
  <c r="K17" i="3"/>
  <c r="K15" i="3"/>
  <c r="L21" i="3"/>
  <c r="L22" i="3"/>
  <c r="E23" i="3"/>
  <c r="Z26" i="3"/>
  <c r="Y27" i="3"/>
  <c r="P27" i="3"/>
  <c r="Q27" i="3"/>
  <c r="S28" i="3"/>
  <c r="R27" i="3"/>
  <c r="R25" i="3"/>
  <c r="Z31" i="3"/>
  <c r="Z32" i="3"/>
  <c r="Y32" i="3"/>
  <c r="Y30" i="3"/>
  <c r="S33" i="3"/>
  <c r="R32" i="3"/>
  <c r="R30" i="3"/>
  <c r="D10" i="3"/>
  <c r="AV10" i="3"/>
  <c r="AV14" i="3"/>
  <c r="K22" i="3"/>
  <c r="K20" i="3"/>
  <c r="Y25" i="3"/>
  <c r="D22" i="3"/>
  <c r="AW30" i="3"/>
  <c r="AU5" i="3"/>
  <c r="AT5" i="3"/>
  <c r="K25" i="3"/>
  <c r="AW25" i="3"/>
  <c r="AV15" i="3"/>
  <c r="AV19" i="3"/>
  <c r="D15" i="3"/>
  <c r="D30" i="3"/>
  <c r="AV30" i="3"/>
  <c r="AV34" i="3"/>
  <c r="D25" i="3"/>
  <c r="AV25" i="3"/>
  <c r="AV29" i="3"/>
  <c r="R20" i="3"/>
  <c r="AU15" i="3"/>
  <c r="AT15" i="3"/>
  <c r="AT25" i="3"/>
  <c r="AU25" i="3"/>
  <c r="AT30" i="3"/>
  <c r="AU30" i="3"/>
  <c r="AV20" i="3"/>
  <c r="AV24" i="3"/>
  <c r="D20" i="3"/>
  <c r="AU10" i="3"/>
  <c r="AT10" i="3"/>
  <c r="AU20" i="3"/>
  <c r="AT20" i="3"/>
  <c r="AJ33" i="4"/>
  <c r="AH33" i="4"/>
  <c r="AK33" i="4"/>
  <c r="AC33" i="4"/>
  <c r="AA33" i="4"/>
  <c r="AD33" i="4"/>
  <c r="T33" i="4"/>
  <c r="V33" i="4"/>
  <c r="W33" i="4"/>
  <c r="S33" i="4"/>
  <c r="O33" i="4"/>
  <c r="M33" i="4"/>
  <c r="P33" i="4"/>
  <c r="H33" i="4"/>
  <c r="F33" i="4"/>
  <c r="I33" i="4"/>
  <c r="AJ32" i="4"/>
  <c r="AH32" i="4"/>
  <c r="AK32" i="4"/>
  <c r="AA32" i="4"/>
  <c r="AC32" i="4"/>
  <c r="AD32" i="4"/>
  <c r="Z32" i="4"/>
  <c r="V32" i="4"/>
  <c r="T32" i="4"/>
  <c r="W32" i="4"/>
  <c r="O32" i="4"/>
  <c r="M32" i="4"/>
  <c r="P32" i="4"/>
  <c r="H32" i="4"/>
  <c r="F32" i="4"/>
  <c r="I32" i="4"/>
  <c r="AJ31" i="4"/>
  <c r="AH31" i="4"/>
  <c r="AK31" i="4"/>
  <c r="AA31" i="4"/>
  <c r="AC31" i="4"/>
  <c r="AD31" i="4"/>
  <c r="AE32" i="4"/>
  <c r="Z31" i="4"/>
  <c r="V31" i="4"/>
  <c r="T31" i="4"/>
  <c r="W31" i="4"/>
  <c r="O31" i="4"/>
  <c r="H31" i="4"/>
  <c r="AT33" i="4"/>
  <c r="M31" i="4"/>
  <c r="F31" i="4"/>
  <c r="AT32" i="4"/>
  <c r="AT34" i="4"/>
  <c r="I31" i="4"/>
  <c r="J32" i="4"/>
  <c r="AR28" i="4"/>
  <c r="AP28" i="4"/>
  <c r="AI33" i="4"/>
  <c r="AN28" i="4"/>
  <c r="AA28" i="4"/>
  <c r="AC28" i="4"/>
  <c r="AD28" i="4"/>
  <c r="Z28" i="4"/>
  <c r="V28" i="4"/>
  <c r="T28" i="4"/>
  <c r="W28" i="4"/>
  <c r="O28" i="4"/>
  <c r="M28" i="4"/>
  <c r="P28" i="4"/>
  <c r="H28" i="4"/>
  <c r="F28" i="4"/>
  <c r="I28" i="4"/>
  <c r="AR26" i="4"/>
  <c r="AR27" i="4"/>
  <c r="AS27" i="4"/>
  <c r="AP27" i="4"/>
  <c r="AI32" i="4"/>
  <c r="AN27" i="4"/>
  <c r="AC27" i="4"/>
  <c r="AA27" i="4"/>
  <c r="AD27" i="4"/>
  <c r="V27" i="4"/>
  <c r="T27" i="4"/>
  <c r="W27" i="4"/>
  <c r="O27" i="4"/>
  <c r="M27" i="4"/>
  <c r="M26" i="4"/>
  <c r="T26" i="4"/>
  <c r="F26" i="4"/>
  <c r="F27" i="4"/>
  <c r="AA26" i="4"/>
  <c r="AT27" i="4"/>
  <c r="H27" i="4"/>
  <c r="I27" i="4"/>
  <c r="E27" i="4"/>
  <c r="AP26" i="4"/>
  <c r="AI31" i="4"/>
  <c r="AN26" i="4"/>
  <c r="AM27" i="4"/>
  <c r="AM25" i="4"/>
  <c r="AC26" i="4"/>
  <c r="AI21" i="4"/>
  <c r="AB26" i="4"/>
  <c r="AD26" i="4"/>
  <c r="V26" i="4"/>
  <c r="W26" i="4"/>
  <c r="O26" i="4"/>
  <c r="H26" i="4"/>
  <c r="AT28" i="4"/>
  <c r="AT29" i="4"/>
  <c r="I26" i="4"/>
  <c r="J27" i="4"/>
  <c r="E26" i="4"/>
  <c r="AR23" i="4"/>
  <c r="AP23" i="4"/>
  <c r="AB33" i="4"/>
  <c r="AN23" i="4"/>
  <c r="AK23" i="4"/>
  <c r="AI23" i="4"/>
  <c r="AB28" i="4"/>
  <c r="AG23" i="4"/>
  <c r="V23" i="4"/>
  <c r="O21" i="4"/>
  <c r="O22" i="4"/>
  <c r="O23" i="4"/>
  <c r="V21" i="4"/>
  <c r="V22" i="4"/>
  <c r="H21" i="4"/>
  <c r="H22" i="4"/>
  <c r="H23" i="4"/>
  <c r="AT23" i="4"/>
  <c r="T23" i="4"/>
  <c r="M23" i="4"/>
  <c r="P23" i="4"/>
  <c r="L23" i="4"/>
  <c r="F23" i="4"/>
  <c r="I23" i="4"/>
  <c r="AR22" i="4"/>
  <c r="AR21" i="4"/>
  <c r="AS22" i="4"/>
  <c r="AP22" i="4"/>
  <c r="AB32" i="4"/>
  <c r="AN22" i="4"/>
  <c r="AK21" i="4"/>
  <c r="AK22" i="4"/>
  <c r="AL22" i="4"/>
  <c r="AI22" i="4"/>
  <c r="AB27" i="4"/>
  <c r="AG22" i="4"/>
  <c r="AG21" i="4"/>
  <c r="AF22" i="4"/>
  <c r="T22" i="4"/>
  <c r="W22" i="4"/>
  <c r="M22" i="4"/>
  <c r="P22" i="4"/>
  <c r="F22" i="4"/>
  <c r="I22" i="4"/>
  <c r="E22" i="4"/>
  <c r="AP21" i="4"/>
  <c r="AB31" i="4"/>
  <c r="AN21" i="4"/>
  <c r="AM22" i="4"/>
  <c r="AM20" i="4"/>
  <c r="T21" i="4"/>
  <c r="W21" i="4"/>
  <c r="S21" i="4"/>
  <c r="M21" i="4"/>
  <c r="P21" i="4"/>
  <c r="Q22" i="4"/>
  <c r="F21" i="4"/>
  <c r="I21" i="4"/>
  <c r="J22" i="4"/>
  <c r="AF20" i="4"/>
  <c r="AR18" i="4"/>
  <c r="AP18" i="4"/>
  <c r="U33" i="4"/>
  <c r="AN18" i="4"/>
  <c r="AK18" i="4"/>
  <c r="AI18" i="4"/>
  <c r="U28" i="4"/>
  <c r="AG18" i="4"/>
  <c r="AD18" i="4"/>
  <c r="AB18" i="4"/>
  <c r="U23" i="4"/>
  <c r="Z18" i="4"/>
  <c r="M18" i="4"/>
  <c r="O18" i="4"/>
  <c r="P18" i="4"/>
  <c r="L18" i="4"/>
  <c r="H18" i="4"/>
  <c r="F18" i="4"/>
  <c r="I18" i="4"/>
  <c r="AR17" i="4"/>
  <c r="AP17" i="4"/>
  <c r="U32" i="4"/>
  <c r="AN17" i="4"/>
  <c r="AK16" i="4"/>
  <c r="AK17" i="4"/>
  <c r="AL17" i="4"/>
  <c r="AI17" i="4"/>
  <c r="U27" i="4"/>
  <c r="AG17" i="4"/>
  <c r="AD16" i="4"/>
  <c r="AD17" i="4"/>
  <c r="AE17" i="4"/>
  <c r="AB17" i="4"/>
  <c r="U22" i="4"/>
  <c r="Z17" i="4"/>
  <c r="O17" i="4"/>
  <c r="M17" i="4"/>
  <c r="P17" i="4"/>
  <c r="H17" i="4"/>
  <c r="F17" i="4"/>
  <c r="I17" i="4"/>
  <c r="AR16" i="4"/>
  <c r="AS17" i="4"/>
  <c r="AP16" i="4"/>
  <c r="U31" i="4"/>
  <c r="AN16" i="4"/>
  <c r="AM17" i="4"/>
  <c r="AI16" i="4"/>
  <c r="U26" i="4"/>
  <c r="AG16" i="4"/>
  <c r="AF17" i="4"/>
  <c r="AF15" i="4"/>
  <c r="AB16" i="4"/>
  <c r="U21" i="4"/>
  <c r="Z16" i="4"/>
  <c r="Y17" i="4"/>
  <c r="Y15" i="4"/>
  <c r="O16" i="4"/>
  <c r="H16" i="4"/>
  <c r="AT18" i="4"/>
  <c r="M16" i="4"/>
  <c r="P16" i="4"/>
  <c r="F16" i="4"/>
  <c r="I16" i="4"/>
  <c r="J17" i="4"/>
  <c r="AR13" i="4"/>
  <c r="AP13" i="4"/>
  <c r="N33" i="4"/>
  <c r="AN13" i="4"/>
  <c r="AK13" i="4"/>
  <c r="AI13" i="4"/>
  <c r="N28" i="4"/>
  <c r="AG13" i="4"/>
  <c r="AD13" i="4"/>
  <c r="AB13" i="4"/>
  <c r="N23" i="4"/>
  <c r="Z13" i="4"/>
  <c r="W13" i="4"/>
  <c r="U13" i="4"/>
  <c r="N18" i="4"/>
  <c r="S13" i="4"/>
  <c r="H13" i="4"/>
  <c r="F13" i="4"/>
  <c r="I13" i="4"/>
  <c r="AR11" i="4"/>
  <c r="AR12" i="4"/>
  <c r="AS12" i="4"/>
  <c r="AP12" i="4"/>
  <c r="N32" i="4"/>
  <c r="AN12" i="4"/>
  <c r="AN11" i="4"/>
  <c r="AM12" i="4"/>
  <c r="AK11" i="4"/>
  <c r="AK12" i="4"/>
  <c r="AL12" i="4"/>
  <c r="AI12" i="4"/>
  <c r="N27" i="4"/>
  <c r="AG12" i="4"/>
  <c r="AD12" i="4"/>
  <c r="AB12" i="4"/>
  <c r="N22" i="4"/>
  <c r="Z12" i="4"/>
  <c r="W12" i="4"/>
  <c r="U12" i="4"/>
  <c r="N17" i="4"/>
  <c r="S12" i="4"/>
  <c r="S11" i="4"/>
  <c r="R12" i="4"/>
  <c r="H12" i="4"/>
  <c r="F12" i="4"/>
  <c r="F11" i="4"/>
  <c r="AT12" i="4"/>
  <c r="AP11" i="4"/>
  <c r="N31" i="4"/>
  <c r="AI11" i="4"/>
  <c r="N26" i="4"/>
  <c r="AG11" i="4"/>
  <c r="AF12" i="4"/>
  <c r="AF10" i="4"/>
  <c r="AD11" i="4"/>
  <c r="AE12" i="4"/>
  <c r="N21" i="4"/>
  <c r="Z11" i="4"/>
  <c r="Y12" i="4"/>
  <c r="Y10" i="4"/>
  <c r="W11" i="4"/>
  <c r="X12" i="4"/>
  <c r="R10" i="4"/>
  <c r="U11" i="4"/>
  <c r="N16" i="4"/>
  <c r="H11" i="4"/>
  <c r="I11" i="4"/>
  <c r="AM10" i="4"/>
  <c r="AT8" i="4"/>
  <c r="AR8" i="4"/>
  <c r="AP8" i="4"/>
  <c r="G33" i="4"/>
  <c r="AN8" i="4"/>
  <c r="AK8" i="4"/>
  <c r="AI8" i="4"/>
  <c r="G28" i="4"/>
  <c r="AG8" i="4"/>
  <c r="AD8" i="4"/>
  <c r="AB8" i="4"/>
  <c r="G23" i="4"/>
  <c r="Z8" i="4"/>
  <c r="W8" i="4"/>
  <c r="U8" i="4"/>
  <c r="G18" i="4"/>
  <c r="S8" i="4"/>
  <c r="P8" i="4"/>
  <c r="N8" i="4"/>
  <c r="G13" i="4"/>
  <c r="L8" i="4"/>
  <c r="AT7" i="4"/>
  <c r="AT9" i="4"/>
  <c r="AR6" i="4"/>
  <c r="AR7" i="4"/>
  <c r="AS7" i="4"/>
  <c r="AP7" i="4"/>
  <c r="G32" i="4"/>
  <c r="AN7" i="4"/>
  <c r="AK7" i="4"/>
  <c r="AI7" i="4"/>
  <c r="G27" i="4"/>
  <c r="AG7" i="4"/>
  <c r="AG6" i="4"/>
  <c r="AF7" i="4"/>
  <c r="AD7" i="4"/>
  <c r="AB7" i="4"/>
  <c r="G22" i="4"/>
  <c r="Z7" i="4"/>
  <c r="W6" i="4"/>
  <c r="W7" i="4"/>
  <c r="X7" i="4"/>
  <c r="U7" i="4"/>
  <c r="G17" i="4"/>
  <c r="S7" i="4"/>
  <c r="P6" i="4"/>
  <c r="P7" i="4"/>
  <c r="Q7" i="4"/>
  <c r="N7" i="4"/>
  <c r="G12" i="4"/>
  <c r="L7" i="4"/>
  <c r="AP6" i="4"/>
  <c r="G31" i="4"/>
  <c r="AN6" i="4"/>
  <c r="AM7" i="4"/>
  <c r="AM5" i="4"/>
  <c r="AK6" i="4"/>
  <c r="AL7" i="4"/>
  <c r="AI6" i="4"/>
  <c r="G26" i="4"/>
  <c r="AD6" i="4"/>
  <c r="AE7" i="4"/>
  <c r="AW5" i="4"/>
  <c r="AB6" i="4"/>
  <c r="G21" i="4"/>
  <c r="Z6" i="4"/>
  <c r="Y7" i="4"/>
  <c r="U6" i="4"/>
  <c r="G16" i="4"/>
  <c r="S6" i="4"/>
  <c r="R7" i="4"/>
  <c r="R5" i="4"/>
  <c r="N6" i="4"/>
  <c r="G11" i="4"/>
  <c r="L6" i="4"/>
  <c r="K7" i="4"/>
  <c r="AM4" i="4"/>
  <c r="AF4" i="4"/>
  <c r="Y4" i="4"/>
  <c r="R4" i="4"/>
  <c r="K4" i="4"/>
  <c r="D4" i="4"/>
  <c r="K5" i="4"/>
  <c r="AV5" i="4"/>
  <c r="AV9" i="4"/>
  <c r="AE27" i="4"/>
  <c r="Y5" i="4"/>
  <c r="AF5" i="4"/>
  <c r="X32" i="4"/>
  <c r="Q17" i="4"/>
  <c r="AW15" i="4"/>
  <c r="AM15" i="4"/>
  <c r="X27" i="4"/>
  <c r="AL32" i="4"/>
  <c r="E13" i="4"/>
  <c r="L17" i="4"/>
  <c r="S23" i="4"/>
  <c r="W23" i="4"/>
  <c r="X22" i="4"/>
  <c r="AW20" i="4"/>
  <c r="L26" i="4"/>
  <c r="P26" i="4"/>
  <c r="P27" i="4"/>
  <c r="Q27" i="4"/>
  <c r="AW25" i="4"/>
  <c r="Z27" i="4"/>
  <c r="E28" i="4"/>
  <c r="D27" i="4"/>
  <c r="L31" i="4"/>
  <c r="P31" i="4"/>
  <c r="Q32" i="4"/>
  <c r="AW30" i="4"/>
  <c r="L32" i="4"/>
  <c r="E33" i="4"/>
  <c r="AG33" i="4"/>
  <c r="E12" i="4"/>
  <c r="I12" i="4"/>
  <c r="J12" i="4"/>
  <c r="AW10" i="4"/>
  <c r="E11" i="4"/>
  <c r="D12" i="4"/>
  <c r="AV10" i="4"/>
  <c r="AV14" i="4"/>
  <c r="AT13" i="4"/>
  <c r="AT14" i="4"/>
  <c r="E16" i="4"/>
  <c r="E17" i="4"/>
  <c r="AT17" i="4"/>
  <c r="AT19" i="4"/>
  <c r="E21" i="4"/>
  <c r="S22" i="4"/>
  <c r="R22" i="4"/>
  <c r="R20" i="4"/>
  <c r="AT22" i="4"/>
  <c r="AT24" i="4"/>
  <c r="S26" i="4"/>
  <c r="S27" i="4"/>
  <c r="L28" i="4"/>
  <c r="S31" i="4"/>
  <c r="E32" i="4"/>
  <c r="AG32" i="4"/>
  <c r="L33" i="4"/>
  <c r="L16" i="4"/>
  <c r="K17" i="4"/>
  <c r="K15" i="4"/>
  <c r="E18" i="4"/>
  <c r="L21" i="4"/>
  <c r="L22" i="4"/>
  <c r="K22" i="4"/>
  <c r="K20" i="4"/>
  <c r="E23" i="4"/>
  <c r="Z26" i="4"/>
  <c r="Y27" i="4"/>
  <c r="Y25" i="4"/>
  <c r="L27" i="4"/>
  <c r="S28" i="4"/>
  <c r="E31" i="4"/>
  <c r="D32" i="4"/>
  <c r="AG31" i="4"/>
  <c r="S32" i="4"/>
  <c r="Z33" i="4"/>
  <c r="Y32" i="4"/>
  <c r="Y30" i="4"/>
  <c r="D25" i="4"/>
  <c r="AF32" i="4"/>
  <c r="AF30" i="4"/>
  <c r="D17" i="4"/>
  <c r="K32" i="4"/>
  <c r="K30" i="4"/>
  <c r="K27" i="4"/>
  <c r="K25" i="4"/>
  <c r="D30" i="4"/>
  <c r="D22" i="4"/>
  <c r="D10" i="4"/>
  <c r="R27" i="4"/>
  <c r="R25" i="4"/>
  <c r="R32" i="4"/>
  <c r="R30" i="4"/>
  <c r="AT5" i="4"/>
  <c r="AU5" i="4"/>
  <c r="AT10" i="4"/>
  <c r="AU10" i="4"/>
  <c r="AV25" i="4"/>
  <c r="AV29" i="4"/>
  <c r="AV20" i="4"/>
  <c r="AV24" i="4"/>
  <c r="D20" i="4"/>
  <c r="AT25" i="4"/>
  <c r="AU25" i="4"/>
  <c r="AV30" i="4"/>
  <c r="AV34" i="4"/>
  <c r="AV15" i="4"/>
  <c r="AV19" i="4"/>
  <c r="D15" i="4"/>
  <c r="AT30" i="4"/>
  <c r="AU30" i="4"/>
  <c r="AU15" i="4"/>
  <c r="AT15" i="4"/>
  <c r="AU20" i="4"/>
  <c r="AT20" i="4"/>
  <c r="M18" i="5"/>
  <c r="M17" i="5"/>
  <c r="H17" i="5"/>
  <c r="H16" i="5"/>
  <c r="H12" i="5"/>
  <c r="F16" i="5"/>
  <c r="F21" i="5"/>
  <c r="F22" i="5"/>
  <c r="H21" i="5"/>
  <c r="H22" i="5"/>
  <c r="E21" i="5"/>
  <c r="I21" i="5"/>
  <c r="E22" i="5"/>
  <c r="I22" i="5"/>
  <c r="F23" i="5"/>
  <c r="H23" i="5"/>
  <c r="I23" i="5"/>
  <c r="J22" i="5"/>
  <c r="F26" i="5"/>
  <c r="H26" i="5"/>
  <c r="I26" i="5"/>
  <c r="F27" i="5"/>
  <c r="H27" i="5"/>
  <c r="I27" i="5"/>
  <c r="F28" i="5"/>
  <c r="H28" i="5"/>
  <c r="I28" i="5"/>
  <c r="J27" i="5"/>
  <c r="F31" i="5"/>
  <c r="H31" i="5"/>
  <c r="I31" i="5"/>
  <c r="F32" i="5"/>
  <c r="H32" i="5"/>
  <c r="I32" i="5"/>
  <c r="F33" i="5"/>
  <c r="H33" i="5"/>
  <c r="I33" i="5"/>
  <c r="J32" i="5"/>
  <c r="E16" i="5"/>
  <c r="I16" i="5"/>
  <c r="F17" i="5"/>
  <c r="I17" i="5"/>
  <c r="F18" i="5"/>
  <c r="H18" i="5"/>
  <c r="I18" i="5"/>
  <c r="J17" i="5"/>
  <c r="AJ33" i="5"/>
  <c r="AH33" i="5"/>
  <c r="AK33" i="5"/>
  <c r="AC33" i="5"/>
  <c r="AA33" i="5"/>
  <c r="AD33" i="5"/>
  <c r="V33" i="5"/>
  <c r="T33" i="5"/>
  <c r="W33" i="5"/>
  <c r="O33" i="5"/>
  <c r="M33" i="5"/>
  <c r="P33" i="5"/>
  <c r="AJ32" i="5"/>
  <c r="AH32" i="5"/>
  <c r="AK32" i="5"/>
  <c r="AC32" i="5"/>
  <c r="AA32" i="5"/>
  <c r="AD32" i="5"/>
  <c r="T32" i="5"/>
  <c r="V32" i="5"/>
  <c r="W32" i="5"/>
  <c r="S32" i="5"/>
  <c r="O32" i="5"/>
  <c r="M32" i="5"/>
  <c r="P32" i="5"/>
  <c r="AH31" i="5"/>
  <c r="AJ31" i="5"/>
  <c r="AK31" i="5"/>
  <c r="AL32" i="5"/>
  <c r="AG31" i="5"/>
  <c r="AC31" i="5"/>
  <c r="AA31" i="5"/>
  <c r="AD31" i="5"/>
  <c r="V31" i="5"/>
  <c r="T31" i="5"/>
  <c r="M31" i="5"/>
  <c r="AT32" i="5"/>
  <c r="O31" i="5"/>
  <c r="AT33" i="5"/>
  <c r="AT34" i="5"/>
  <c r="P31" i="5"/>
  <c r="Q32" i="5"/>
  <c r="AR28" i="5"/>
  <c r="AP28" i="5"/>
  <c r="AI33" i="5"/>
  <c r="AN28" i="5"/>
  <c r="AA28" i="5"/>
  <c r="AC28" i="5"/>
  <c r="AD28" i="5"/>
  <c r="Z28" i="5"/>
  <c r="V28" i="5"/>
  <c r="T28" i="5"/>
  <c r="W28" i="5"/>
  <c r="O28" i="5"/>
  <c r="M28" i="5"/>
  <c r="P28" i="5"/>
  <c r="AR26" i="5"/>
  <c r="AR27" i="5"/>
  <c r="AS27" i="5"/>
  <c r="AP27" i="5"/>
  <c r="AI32" i="5"/>
  <c r="AN27" i="5"/>
  <c r="AC27" i="5"/>
  <c r="AA27" i="5"/>
  <c r="AD27" i="5"/>
  <c r="AI22" i="5"/>
  <c r="AB27" i="5"/>
  <c r="V27" i="5"/>
  <c r="AI17" i="5"/>
  <c r="U27" i="5"/>
  <c r="T27" i="5"/>
  <c r="W27" i="5"/>
  <c r="O27" i="5"/>
  <c r="M27" i="5"/>
  <c r="M26" i="5"/>
  <c r="T26" i="5"/>
  <c r="AA26" i="5"/>
  <c r="AT27" i="5"/>
  <c r="AP26" i="5"/>
  <c r="AI31" i="5"/>
  <c r="AN26" i="5"/>
  <c r="AM27" i="5"/>
  <c r="AM25" i="5"/>
  <c r="AC26" i="5"/>
  <c r="AI21" i="5"/>
  <c r="AB26" i="5"/>
  <c r="AD26" i="5"/>
  <c r="AE27" i="5"/>
  <c r="V26" i="5"/>
  <c r="W26" i="5"/>
  <c r="O26" i="5"/>
  <c r="AT28" i="5"/>
  <c r="AT29" i="5"/>
  <c r="AR23" i="5"/>
  <c r="AP23" i="5"/>
  <c r="AB33" i="5"/>
  <c r="AN23" i="5"/>
  <c r="AK23" i="5"/>
  <c r="AI23" i="5"/>
  <c r="AB28" i="5"/>
  <c r="AG23" i="5"/>
  <c r="V23" i="5"/>
  <c r="O21" i="5"/>
  <c r="O22" i="5"/>
  <c r="O23" i="5"/>
  <c r="V21" i="5"/>
  <c r="V22" i="5"/>
  <c r="AT23" i="5"/>
  <c r="T23" i="5"/>
  <c r="M23" i="5"/>
  <c r="P23" i="5"/>
  <c r="L23" i="5"/>
  <c r="AR22" i="5"/>
  <c r="AR21" i="5"/>
  <c r="AS22" i="5"/>
  <c r="AP22" i="5"/>
  <c r="AB32" i="5"/>
  <c r="AN22" i="5"/>
  <c r="AK21" i="5"/>
  <c r="AK22" i="5"/>
  <c r="AL22" i="5"/>
  <c r="AG22" i="5"/>
  <c r="AG21" i="5"/>
  <c r="AF22" i="5"/>
  <c r="AB17" i="5"/>
  <c r="U22" i="5"/>
  <c r="T22" i="5"/>
  <c r="W22" i="5"/>
  <c r="M22" i="5"/>
  <c r="P22" i="5"/>
  <c r="AP21" i="5"/>
  <c r="AB31" i="5"/>
  <c r="AN21" i="5"/>
  <c r="AM22" i="5"/>
  <c r="T21" i="5"/>
  <c r="W21" i="5"/>
  <c r="S21" i="5"/>
  <c r="M21" i="5"/>
  <c r="P21" i="5"/>
  <c r="Q22" i="5"/>
  <c r="AF20" i="5"/>
  <c r="AR18" i="5"/>
  <c r="AP18" i="5"/>
  <c r="U33" i="5"/>
  <c r="AN18" i="5"/>
  <c r="AK18" i="5"/>
  <c r="AI18" i="5"/>
  <c r="U28" i="5"/>
  <c r="AG18" i="5"/>
  <c r="AD18" i="5"/>
  <c r="AB18" i="5"/>
  <c r="U23" i="5"/>
  <c r="Z18" i="5"/>
  <c r="O18" i="5"/>
  <c r="P18" i="5"/>
  <c r="L18" i="5"/>
  <c r="AR17" i="5"/>
  <c r="AP17" i="5"/>
  <c r="U32" i="5"/>
  <c r="AN17" i="5"/>
  <c r="AN16" i="5"/>
  <c r="AM17" i="5"/>
  <c r="AK16" i="5"/>
  <c r="AK17" i="5"/>
  <c r="AL17" i="5"/>
  <c r="AG17" i="5"/>
  <c r="AG16" i="5"/>
  <c r="AF17" i="5"/>
  <c r="AD16" i="5"/>
  <c r="AD17" i="5"/>
  <c r="AE17" i="5"/>
  <c r="Z17" i="5"/>
  <c r="O17" i="5"/>
  <c r="P17" i="5"/>
  <c r="U7" i="5"/>
  <c r="G17" i="5"/>
  <c r="AR16" i="5"/>
  <c r="AS17" i="5"/>
  <c r="AM15" i="5"/>
  <c r="AP16" i="5"/>
  <c r="U31" i="5"/>
  <c r="AI16" i="5"/>
  <c r="U26" i="5"/>
  <c r="AB16" i="5"/>
  <c r="U21" i="5"/>
  <c r="Z16" i="5"/>
  <c r="Y17" i="5"/>
  <c r="Y15" i="5"/>
  <c r="O16" i="5"/>
  <c r="AT18" i="5"/>
  <c r="M16" i="5"/>
  <c r="P16" i="5"/>
  <c r="AF15" i="5"/>
  <c r="AR13" i="5"/>
  <c r="AP13" i="5"/>
  <c r="N33" i="5"/>
  <c r="AN13" i="5"/>
  <c r="AK13" i="5"/>
  <c r="AI13" i="5"/>
  <c r="N28" i="5"/>
  <c r="AG13" i="5"/>
  <c r="AD13" i="5"/>
  <c r="AB13" i="5"/>
  <c r="N23" i="5"/>
  <c r="Z13" i="5"/>
  <c r="W13" i="5"/>
  <c r="U13" i="5"/>
  <c r="N18" i="5"/>
  <c r="S13" i="5"/>
  <c r="H13" i="5"/>
  <c r="F13" i="5"/>
  <c r="I13" i="5"/>
  <c r="N8" i="5"/>
  <c r="G13" i="5"/>
  <c r="F11" i="5"/>
  <c r="F12" i="5"/>
  <c r="AT12" i="5"/>
  <c r="AR12" i="5"/>
  <c r="AP12" i="5"/>
  <c r="N32" i="5"/>
  <c r="AN12" i="5"/>
  <c r="AN11" i="5"/>
  <c r="AM12" i="5"/>
  <c r="AK12" i="5"/>
  <c r="AI12" i="5"/>
  <c r="N27" i="5"/>
  <c r="AG12" i="5"/>
  <c r="AD12" i="5"/>
  <c r="AD11" i="5"/>
  <c r="AE12" i="5"/>
  <c r="AB12" i="5"/>
  <c r="N22" i="5"/>
  <c r="Z12" i="5"/>
  <c r="W11" i="5"/>
  <c r="W12" i="5"/>
  <c r="X12" i="5"/>
  <c r="U12" i="5"/>
  <c r="N17" i="5"/>
  <c r="S12" i="5"/>
  <c r="S11" i="5"/>
  <c r="R12" i="5"/>
  <c r="N7" i="5"/>
  <c r="G12" i="5"/>
  <c r="I12" i="5"/>
  <c r="AR11" i="5"/>
  <c r="AS12" i="5"/>
  <c r="AP11" i="5"/>
  <c r="N31" i="5"/>
  <c r="AK11" i="5"/>
  <c r="AL12" i="5"/>
  <c r="AI11" i="5"/>
  <c r="N26" i="5"/>
  <c r="AG11" i="5"/>
  <c r="AF12" i="5"/>
  <c r="AF10" i="5"/>
  <c r="AB11" i="5"/>
  <c r="N21" i="5"/>
  <c r="Z11" i="5"/>
  <c r="Y12" i="5"/>
  <c r="Y10" i="5"/>
  <c r="U11" i="5"/>
  <c r="N16" i="5"/>
  <c r="H11" i="5"/>
  <c r="I11" i="5"/>
  <c r="J12" i="5"/>
  <c r="AW10" i="5"/>
  <c r="AT13" i="5"/>
  <c r="AT14" i="5"/>
  <c r="E11" i="5"/>
  <c r="R10" i="5"/>
  <c r="AT8" i="5"/>
  <c r="AR8" i="5"/>
  <c r="AP8" i="5"/>
  <c r="G33" i="5"/>
  <c r="AN8" i="5"/>
  <c r="AK8" i="5"/>
  <c r="AI8" i="5"/>
  <c r="G28" i="5"/>
  <c r="AG8" i="5"/>
  <c r="AD8" i="5"/>
  <c r="AB8" i="5"/>
  <c r="G23" i="5"/>
  <c r="Z8" i="5"/>
  <c r="W8" i="5"/>
  <c r="U8" i="5"/>
  <c r="G18" i="5"/>
  <c r="S8" i="5"/>
  <c r="P8" i="5"/>
  <c r="L8" i="5"/>
  <c r="AT7" i="5"/>
  <c r="AT9" i="5"/>
  <c r="AR6" i="5"/>
  <c r="AR7" i="5"/>
  <c r="AS7" i="5"/>
  <c r="AP7" i="5"/>
  <c r="G32" i="5"/>
  <c r="AN7" i="5"/>
  <c r="AK7" i="5"/>
  <c r="AI7" i="5"/>
  <c r="G27" i="5"/>
  <c r="AG7" i="5"/>
  <c r="AD7" i="5"/>
  <c r="AB7" i="5"/>
  <c r="G22" i="5"/>
  <c r="Z7" i="5"/>
  <c r="Z6" i="5"/>
  <c r="Y7" i="5"/>
  <c r="W6" i="5"/>
  <c r="W7" i="5"/>
  <c r="X7" i="5"/>
  <c r="S7" i="5"/>
  <c r="S6" i="5"/>
  <c r="R7" i="5"/>
  <c r="P6" i="5"/>
  <c r="P7" i="5"/>
  <c r="Q7" i="5"/>
  <c r="L7" i="5"/>
  <c r="AP6" i="5"/>
  <c r="G31" i="5"/>
  <c r="AN6" i="5"/>
  <c r="AM7" i="5"/>
  <c r="AM5" i="5"/>
  <c r="AK6" i="5"/>
  <c r="AL7" i="5"/>
  <c r="AI6" i="5"/>
  <c r="G26" i="5"/>
  <c r="AG6" i="5"/>
  <c r="AF7" i="5"/>
  <c r="AD6" i="5"/>
  <c r="AE7" i="5"/>
  <c r="Y5" i="5"/>
  <c r="AB6" i="5"/>
  <c r="G21" i="5"/>
  <c r="U6" i="5"/>
  <c r="G16" i="5"/>
  <c r="N6" i="5"/>
  <c r="G11" i="5"/>
  <c r="L6" i="5"/>
  <c r="K7" i="5"/>
  <c r="R5" i="5"/>
  <c r="AM4" i="5"/>
  <c r="AF4" i="5"/>
  <c r="Y4" i="5"/>
  <c r="R4" i="5"/>
  <c r="K4" i="5"/>
  <c r="D4" i="5"/>
  <c r="K5" i="5"/>
  <c r="AV5" i="5"/>
  <c r="AF5" i="5"/>
  <c r="AM20" i="5"/>
  <c r="AE32" i="5"/>
  <c r="AW5" i="5"/>
  <c r="AV9" i="5"/>
  <c r="AM10" i="5"/>
  <c r="Q17" i="5"/>
  <c r="W23" i="5"/>
  <c r="X22" i="5"/>
  <c r="X27" i="5"/>
  <c r="E13" i="5"/>
  <c r="L17" i="5"/>
  <c r="S23" i="5"/>
  <c r="L26" i="5"/>
  <c r="P26" i="5"/>
  <c r="Z27" i="5"/>
  <c r="L31" i="5"/>
  <c r="L32" i="5"/>
  <c r="AG33" i="5"/>
  <c r="E12" i="5"/>
  <c r="D12" i="5"/>
  <c r="AT17" i="5"/>
  <c r="AT19" i="5"/>
  <c r="S22" i="5"/>
  <c r="R22" i="5"/>
  <c r="R20" i="5"/>
  <c r="AT22" i="5"/>
  <c r="AT24" i="5"/>
  <c r="S26" i="5"/>
  <c r="S27" i="5"/>
  <c r="L28" i="5"/>
  <c r="S31" i="5"/>
  <c r="W31" i="5"/>
  <c r="X32" i="5"/>
  <c r="AG32" i="5"/>
  <c r="AF32" i="5"/>
  <c r="AF30" i="5"/>
  <c r="L33" i="5"/>
  <c r="L16" i="5"/>
  <c r="K17" i="5"/>
  <c r="K15" i="5"/>
  <c r="L21" i="5"/>
  <c r="L22" i="5"/>
  <c r="Z26" i="5"/>
  <c r="L27" i="5"/>
  <c r="P27" i="5"/>
  <c r="S28" i="5"/>
  <c r="Z31" i="5"/>
  <c r="Z32" i="5"/>
  <c r="S33" i="5"/>
  <c r="Z33" i="5"/>
  <c r="K32" i="5"/>
  <c r="R32" i="5"/>
  <c r="Y32" i="5"/>
  <c r="D10" i="5"/>
  <c r="AV10" i="5"/>
  <c r="AV14" i="5"/>
  <c r="Y30" i="5"/>
  <c r="Y27" i="5"/>
  <c r="Y25" i="5"/>
  <c r="K30" i="5"/>
  <c r="K27" i="5"/>
  <c r="R27" i="5"/>
  <c r="R25" i="5"/>
  <c r="R30" i="5"/>
  <c r="K22" i="5"/>
  <c r="K20" i="5"/>
  <c r="Q27" i="5"/>
  <c r="AT5" i="5"/>
  <c r="AU5" i="5"/>
  <c r="K25" i="5"/>
  <c r="AT10" i="5"/>
  <c r="AU10" i="5"/>
  <c r="AW15" i="5"/>
  <c r="E18" i="5"/>
  <c r="E33" i="5"/>
  <c r="E32" i="5"/>
  <c r="E31" i="5"/>
  <c r="E28" i="5"/>
  <c r="E23" i="5"/>
  <c r="E17" i="5"/>
  <c r="E26" i="5"/>
  <c r="E27" i="5"/>
  <c r="D32" i="5"/>
  <c r="D30" i="5"/>
  <c r="D27" i="5"/>
  <c r="D25" i="5"/>
  <c r="D22" i="5"/>
  <c r="D20" i="5"/>
  <c r="AW25" i="5"/>
  <c r="D17" i="5"/>
  <c r="AW20" i="5"/>
  <c r="AW30" i="5"/>
  <c r="AV34" i="5"/>
  <c r="D15" i="5"/>
  <c r="AV15" i="5"/>
  <c r="AV19" i="5"/>
  <c r="AV20" i="5"/>
  <c r="AV24" i="5"/>
  <c r="AV25" i="5"/>
  <c r="AV29" i="5"/>
  <c r="AV30" i="5"/>
  <c r="AU15" i="5"/>
  <c r="AT15" i="5"/>
  <c r="AU20" i="5"/>
  <c r="AT20" i="5"/>
  <c r="AT25" i="5"/>
  <c r="AU25" i="5"/>
  <c r="AT30" i="5"/>
  <c r="AU30" i="5"/>
  <c r="F31" i="6"/>
  <c r="H31" i="6"/>
  <c r="I31" i="6"/>
  <c r="F32" i="6"/>
  <c r="H32" i="6"/>
  <c r="I32" i="6"/>
  <c r="F33" i="6"/>
  <c r="H33" i="6"/>
  <c r="I33" i="6"/>
  <c r="J32" i="6"/>
  <c r="M31" i="6"/>
  <c r="O31" i="6"/>
  <c r="P31" i="6"/>
  <c r="M32" i="6"/>
  <c r="O32" i="6"/>
  <c r="P32" i="6"/>
  <c r="M33" i="6"/>
  <c r="O33" i="6"/>
  <c r="P33" i="6"/>
  <c r="Q32" i="6"/>
  <c r="T31" i="6"/>
  <c r="V31" i="6"/>
  <c r="W31" i="6"/>
  <c r="T32" i="6"/>
  <c r="V32" i="6"/>
  <c r="W32" i="6"/>
  <c r="T33" i="6"/>
  <c r="V33" i="6"/>
  <c r="W33" i="6"/>
  <c r="X32" i="6"/>
  <c r="AA31" i="6"/>
  <c r="AC31" i="6"/>
  <c r="AD31" i="6"/>
  <c r="AA32" i="6"/>
  <c r="AC32" i="6"/>
  <c r="AD32" i="6"/>
  <c r="AA33" i="6"/>
  <c r="AC33" i="6"/>
  <c r="AD33" i="6"/>
  <c r="AE32" i="6"/>
  <c r="AH31" i="6"/>
  <c r="AJ31" i="6"/>
  <c r="AK31" i="6"/>
  <c r="AH32" i="6"/>
  <c r="AJ32" i="6"/>
  <c r="AK32" i="6"/>
  <c r="AH33" i="6"/>
  <c r="AJ33" i="6"/>
  <c r="AK33" i="6"/>
  <c r="AL32" i="6"/>
  <c r="AW30" i="6"/>
  <c r="AV34" i="6"/>
  <c r="AT33" i="6"/>
  <c r="AT34" i="6"/>
  <c r="AP28" i="6"/>
  <c r="AI33" i="6"/>
  <c r="AG33" i="6"/>
  <c r="AP23" i="6"/>
  <c r="AB33" i="6"/>
  <c r="Z33" i="6"/>
  <c r="AP18" i="6"/>
  <c r="U33" i="6"/>
  <c r="S33" i="6"/>
  <c r="AP13" i="6"/>
  <c r="N33" i="6"/>
  <c r="L33" i="6"/>
  <c r="AP8" i="6"/>
  <c r="G33" i="6"/>
  <c r="E33" i="6"/>
  <c r="AT32" i="6"/>
  <c r="AP27" i="6"/>
  <c r="AI32" i="6"/>
  <c r="AG32" i="6"/>
  <c r="AG31" i="6"/>
  <c r="AF32" i="6"/>
  <c r="AP22" i="6"/>
  <c r="AB32" i="6"/>
  <c r="Z32" i="6"/>
  <c r="Z31" i="6"/>
  <c r="Y32" i="6"/>
  <c r="AP17" i="6"/>
  <c r="U32" i="6"/>
  <c r="S32" i="6"/>
  <c r="S31" i="6"/>
  <c r="R32" i="6"/>
  <c r="AP12" i="6"/>
  <c r="N32" i="6"/>
  <c r="L32" i="6"/>
  <c r="L31" i="6"/>
  <c r="K32" i="6"/>
  <c r="AP7" i="6"/>
  <c r="G32" i="6"/>
  <c r="E32" i="6"/>
  <c r="E31" i="6"/>
  <c r="D32" i="6"/>
  <c r="AP26" i="6"/>
  <c r="AI31" i="6"/>
  <c r="AP21" i="6"/>
  <c r="AB31" i="6"/>
  <c r="AP16" i="6"/>
  <c r="U31" i="6"/>
  <c r="AP11" i="6"/>
  <c r="N31" i="6"/>
  <c r="AP6" i="6"/>
  <c r="G31" i="6"/>
  <c r="AV30" i="6"/>
  <c r="D30" i="6"/>
  <c r="K30" i="6"/>
  <c r="R30" i="6"/>
  <c r="Y30" i="6"/>
  <c r="AF30" i="6"/>
  <c r="AU30" i="6"/>
  <c r="AT30" i="6"/>
  <c r="F26" i="6"/>
  <c r="H26" i="6"/>
  <c r="I26" i="6"/>
  <c r="F27" i="6"/>
  <c r="H27" i="6"/>
  <c r="I27" i="6"/>
  <c r="F28" i="6"/>
  <c r="H28" i="6"/>
  <c r="I28" i="6"/>
  <c r="J27" i="6"/>
  <c r="M26" i="6"/>
  <c r="O26" i="6"/>
  <c r="P26" i="6"/>
  <c r="M27" i="6"/>
  <c r="O27" i="6"/>
  <c r="P27" i="6"/>
  <c r="M28" i="6"/>
  <c r="O28" i="6"/>
  <c r="P28" i="6"/>
  <c r="Q27" i="6"/>
  <c r="T26" i="6"/>
  <c r="V26" i="6"/>
  <c r="W26" i="6"/>
  <c r="T27" i="6"/>
  <c r="V27" i="6"/>
  <c r="W27" i="6"/>
  <c r="T28" i="6"/>
  <c r="V28" i="6"/>
  <c r="W28" i="6"/>
  <c r="X27" i="6"/>
  <c r="AA26" i="6"/>
  <c r="AC26" i="6"/>
  <c r="AD26" i="6"/>
  <c r="AA27" i="6"/>
  <c r="AC27" i="6"/>
  <c r="AD27" i="6"/>
  <c r="AA28" i="6"/>
  <c r="AC28" i="6"/>
  <c r="AD28" i="6"/>
  <c r="AE27" i="6"/>
  <c r="AR26" i="6"/>
  <c r="AR27" i="6"/>
  <c r="AR28" i="6"/>
  <c r="AS27" i="6"/>
  <c r="AW25" i="6"/>
  <c r="AV29" i="6"/>
  <c r="AT28" i="6"/>
  <c r="AT29" i="6"/>
  <c r="AN28" i="6"/>
  <c r="AI23" i="6"/>
  <c r="AB28" i="6"/>
  <c r="Z28" i="6"/>
  <c r="AI18" i="6"/>
  <c r="U28" i="6"/>
  <c r="S28" i="6"/>
  <c r="AI13" i="6"/>
  <c r="N28" i="6"/>
  <c r="L28" i="6"/>
  <c r="AI8" i="6"/>
  <c r="G28" i="6"/>
  <c r="E28" i="6"/>
  <c r="AT27" i="6"/>
  <c r="AN27" i="6"/>
  <c r="AN26" i="6"/>
  <c r="AM27" i="6"/>
  <c r="AI22" i="6"/>
  <c r="AB27" i="6"/>
  <c r="Z27" i="6"/>
  <c r="Z26" i="6"/>
  <c r="Y27" i="6"/>
  <c r="AI17" i="6"/>
  <c r="U27" i="6"/>
  <c r="S27" i="6"/>
  <c r="S26" i="6"/>
  <c r="R27" i="6"/>
  <c r="AI12" i="6"/>
  <c r="N27" i="6"/>
  <c r="L27" i="6"/>
  <c r="L26" i="6"/>
  <c r="K27" i="6"/>
  <c r="AI7" i="6"/>
  <c r="G27" i="6"/>
  <c r="E27" i="6"/>
  <c r="E26" i="6"/>
  <c r="D27" i="6"/>
  <c r="AI21" i="6"/>
  <c r="AB26" i="6"/>
  <c r="AI16" i="6"/>
  <c r="U26" i="6"/>
  <c r="AI11" i="6"/>
  <c r="N26" i="6"/>
  <c r="AI6" i="6"/>
  <c r="G26" i="6"/>
  <c r="AV25" i="6"/>
  <c r="D25" i="6"/>
  <c r="K25" i="6"/>
  <c r="R25" i="6"/>
  <c r="Y25" i="6"/>
  <c r="AM25" i="6"/>
  <c r="AU25" i="6"/>
  <c r="AT25" i="6"/>
  <c r="F21" i="6"/>
  <c r="H21" i="6"/>
  <c r="I21" i="6"/>
  <c r="F22" i="6"/>
  <c r="H22" i="6"/>
  <c r="I22" i="6"/>
  <c r="F23" i="6"/>
  <c r="H23" i="6"/>
  <c r="I23" i="6"/>
  <c r="J22" i="6"/>
  <c r="M21" i="6"/>
  <c r="O21" i="6"/>
  <c r="P21" i="6"/>
  <c r="M22" i="6"/>
  <c r="O22" i="6"/>
  <c r="P22" i="6"/>
  <c r="M23" i="6"/>
  <c r="O23" i="6"/>
  <c r="P23" i="6"/>
  <c r="Q22" i="6"/>
  <c r="T21" i="6"/>
  <c r="V21" i="6"/>
  <c r="W21" i="6"/>
  <c r="T22" i="6"/>
  <c r="V22" i="6"/>
  <c r="W22" i="6"/>
  <c r="T23" i="6"/>
  <c r="V23" i="6"/>
  <c r="W23" i="6"/>
  <c r="X22" i="6"/>
  <c r="AK21" i="6"/>
  <c r="AK22" i="6"/>
  <c r="AK23" i="6"/>
  <c r="AL22" i="6"/>
  <c r="AR21" i="6"/>
  <c r="AR22" i="6"/>
  <c r="AR23" i="6"/>
  <c r="AS22" i="6"/>
  <c r="AW20" i="6"/>
  <c r="AV24" i="6"/>
  <c r="AT23" i="6"/>
  <c r="AT24" i="6"/>
  <c r="AN23" i="6"/>
  <c r="AG23" i="6"/>
  <c r="AB18" i="6"/>
  <c r="U23" i="6"/>
  <c r="S23" i="6"/>
  <c r="AB13" i="6"/>
  <c r="N23" i="6"/>
  <c r="L23" i="6"/>
  <c r="AB8" i="6"/>
  <c r="G23" i="6"/>
  <c r="E23" i="6"/>
  <c r="AT22" i="6"/>
  <c r="AN22" i="6"/>
  <c r="AN21" i="6"/>
  <c r="AM22" i="6"/>
  <c r="AG22" i="6"/>
  <c r="AG21" i="6"/>
  <c r="AF22" i="6"/>
  <c r="AB17" i="6"/>
  <c r="U22" i="6"/>
  <c r="S22" i="6"/>
  <c r="S21" i="6"/>
  <c r="R22" i="6"/>
  <c r="AB12" i="6"/>
  <c r="N22" i="6"/>
  <c r="L22" i="6"/>
  <c r="L21" i="6"/>
  <c r="K22" i="6"/>
  <c r="AB7" i="6"/>
  <c r="G22" i="6"/>
  <c r="E22" i="6"/>
  <c r="E21" i="6"/>
  <c r="D22" i="6"/>
  <c r="AB16" i="6"/>
  <c r="U21" i="6"/>
  <c r="AB11" i="6"/>
  <c r="N21" i="6"/>
  <c r="AB6" i="6"/>
  <c r="G21" i="6"/>
  <c r="AV20" i="6"/>
  <c r="D20" i="6"/>
  <c r="K20" i="6"/>
  <c r="R20" i="6"/>
  <c r="AF20" i="6"/>
  <c r="AM20" i="6"/>
  <c r="AU20" i="6"/>
  <c r="AT20" i="6"/>
  <c r="F16" i="6"/>
  <c r="H16" i="6"/>
  <c r="I16" i="6"/>
  <c r="F17" i="6"/>
  <c r="H17" i="6"/>
  <c r="I17" i="6"/>
  <c r="F18" i="6"/>
  <c r="H18" i="6"/>
  <c r="I18" i="6"/>
  <c r="J17" i="6"/>
  <c r="M16" i="6"/>
  <c r="O16" i="6"/>
  <c r="P16" i="6"/>
  <c r="M17" i="6"/>
  <c r="O17" i="6"/>
  <c r="P17" i="6"/>
  <c r="M18" i="6"/>
  <c r="O18" i="6"/>
  <c r="P18" i="6"/>
  <c r="Q17" i="6"/>
  <c r="AD16" i="6"/>
  <c r="AD17" i="6"/>
  <c r="AD18" i="6"/>
  <c r="AE17" i="6"/>
  <c r="AK16" i="6"/>
  <c r="AK17" i="6"/>
  <c r="AK18" i="6"/>
  <c r="AL17" i="6"/>
  <c r="AR16" i="6"/>
  <c r="AR17" i="6"/>
  <c r="AR18" i="6"/>
  <c r="AS17" i="6"/>
  <c r="AW15" i="6"/>
  <c r="E16" i="6"/>
  <c r="E17" i="6"/>
  <c r="E18" i="6"/>
  <c r="D17" i="6"/>
  <c r="L16" i="6"/>
  <c r="L17" i="6"/>
  <c r="L18" i="6"/>
  <c r="K17" i="6"/>
  <c r="Z16" i="6"/>
  <c r="Z17" i="6"/>
  <c r="Z18" i="6"/>
  <c r="Y17" i="6"/>
  <c r="AG16" i="6"/>
  <c r="AG17" i="6"/>
  <c r="AG18" i="6"/>
  <c r="AF17" i="6"/>
  <c r="AN16" i="6"/>
  <c r="AN17" i="6"/>
  <c r="AN18" i="6"/>
  <c r="AM17" i="6"/>
  <c r="AV15" i="6"/>
  <c r="AV19" i="6"/>
  <c r="AT18" i="6"/>
  <c r="AT17" i="6"/>
  <c r="AT19" i="6"/>
  <c r="U13" i="6"/>
  <c r="N18" i="6"/>
  <c r="U8" i="6"/>
  <c r="G18" i="6"/>
  <c r="U12" i="6"/>
  <c r="N17" i="6"/>
  <c r="U7" i="6"/>
  <c r="G17" i="6"/>
  <c r="U11" i="6"/>
  <c r="N16" i="6"/>
  <c r="U6" i="6"/>
  <c r="G16" i="6"/>
  <c r="D15" i="6"/>
  <c r="K15" i="6"/>
  <c r="Y15" i="6"/>
  <c r="AF15" i="6"/>
  <c r="AM15" i="6"/>
  <c r="AU15" i="6"/>
  <c r="AT15" i="6"/>
  <c r="F11" i="6"/>
  <c r="H11" i="6"/>
  <c r="I11" i="6"/>
  <c r="F12" i="6"/>
  <c r="H12" i="6"/>
  <c r="I12" i="6"/>
  <c r="F13" i="6"/>
  <c r="H13" i="6"/>
  <c r="I13" i="6"/>
  <c r="J12" i="6"/>
  <c r="W11" i="6"/>
  <c r="W12" i="6"/>
  <c r="W13" i="6"/>
  <c r="X12" i="6"/>
  <c r="AD11" i="6"/>
  <c r="AD12" i="6"/>
  <c r="AD13" i="6"/>
  <c r="AE12" i="6"/>
  <c r="AK11" i="6"/>
  <c r="AK12" i="6"/>
  <c r="AK13" i="6"/>
  <c r="AL12" i="6"/>
  <c r="AR11" i="6"/>
  <c r="AR12" i="6"/>
  <c r="AR13" i="6"/>
  <c r="AS12" i="6"/>
  <c r="AW10" i="6"/>
  <c r="AV14" i="6"/>
  <c r="AT13" i="6"/>
  <c r="AT12" i="6"/>
  <c r="AT14" i="6"/>
  <c r="AN13" i="6"/>
  <c r="AG13" i="6"/>
  <c r="Z13" i="6"/>
  <c r="S13" i="6"/>
  <c r="N8" i="6"/>
  <c r="G13" i="6"/>
  <c r="E13" i="6"/>
  <c r="AN12" i="6"/>
  <c r="AN11" i="6"/>
  <c r="AM12" i="6"/>
  <c r="AG12" i="6"/>
  <c r="AG11" i="6"/>
  <c r="AF12" i="6"/>
  <c r="Z12" i="6"/>
  <c r="Z11" i="6"/>
  <c r="Y12" i="6"/>
  <c r="S12" i="6"/>
  <c r="S11" i="6"/>
  <c r="R12" i="6"/>
  <c r="N7" i="6"/>
  <c r="G12" i="6"/>
  <c r="E12" i="6"/>
  <c r="E11" i="6"/>
  <c r="D12" i="6"/>
  <c r="N6" i="6"/>
  <c r="G11" i="6"/>
  <c r="AV10" i="6"/>
  <c r="D10" i="6"/>
  <c r="R10" i="6"/>
  <c r="Y10" i="6"/>
  <c r="AF10" i="6"/>
  <c r="AM10" i="6"/>
  <c r="AU10" i="6"/>
  <c r="AT10" i="6"/>
  <c r="P6" i="6"/>
  <c r="P7" i="6"/>
  <c r="P8" i="6"/>
  <c r="Q7" i="6"/>
  <c r="W6" i="6"/>
  <c r="W7" i="6"/>
  <c r="W8" i="6"/>
  <c r="X7" i="6"/>
  <c r="AD6" i="6"/>
  <c r="AD7" i="6"/>
  <c r="AD8" i="6"/>
  <c r="AE7" i="6"/>
  <c r="AK6" i="6"/>
  <c r="AK7" i="6"/>
  <c r="AK8" i="6"/>
  <c r="AL7" i="6"/>
  <c r="AR6" i="6"/>
  <c r="AR7" i="6"/>
  <c r="AR8" i="6"/>
  <c r="AS7" i="6"/>
  <c r="AW5" i="6"/>
  <c r="L6" i="6"/>
  <c r="L7" i="6"/>
  <c r="L8" i="6"/>
  <c r="K7" i="6"/>
  <c r="S6" i="6"/>
  <c r="S7" i="6"/>
  <c r="S8" i="6"/>
  <c r="R7" i="6"/>
  <c r="Z6" i="6"/>
  <c r="Z7" i="6"/>
  <c r="Z8" i="6"/>
  <c r="Y7" i="6"/>
  <c r="AG6" i="6"/>
  <c r="AG7" i="6"/>
  <c r="AG8" i="6"/>
  <c r="AF7" i="6"/>
  <c r="AN6" i="6"/>
  <c r="AN7" i="6"/>
  <c r="AN8" i="6"/>
  <c r="AM7" i="6"/>
  <c r="AV5" i="6"/>
  <c r="AV9" i="6"/>
  <c r="AT8" i="6"/>
  <c r="AT7" i="6"/>
  <c r="AT9" i="6"/>
  <c r="K5" i="6"/>
  <c r="R5" i="6"/>
  <c r="Y5" i="6"/>
  <c r="AF5" i="6"/>
  <c r="AM5" i="6"/>
  <c r="AU5" i="6"/>
  <c r="AT5" i="6"/>
  <c r="AM4" i="6"/>
  <c r="AF4" i="6"/>
  <c r="Y4" i="6"/>
  <c r="R4" i="6"/>
  <c r="K4" i="6"/>
  <c r="D4" i="6"/>
  <c r="F31" i="11"/>
  <c r="H31" i="11"/>
  <c r="I31" i="11"/>
  <c r="F32" i="11"/>
  <c r="H32" i="11"/>
  <c r="I32" i="11"/>
  <c r="F33" i="11"/>
  <c r="H33" i="11"/>
  <c r="I33" i="11"/>
  <c r="J32" i="11"/>
  <c r="M31" i="11"/>
  <c r="O31" i="11"/>
  <c r="P31" i="11"/>
  <c r="M32" i="11"/>
  <c r="O32" i="11"/>
  <c r="P32" i="11"/>
  <c r="M33" i="11"/>
  <c r="O33" i="11"/>
  <c r="P33" i="11"/>
  <c r="Q32" i="11"/>
  <c r="T31" i="11"/>
  <c r="V31" i="11"/>
  <c r="W31" i="11"/>
  <c r="T32" i="11"/>
  <c r="V32" i="11"/>
  <c r="W32" i="11"/>
  <c r="T33" i="11"/>
  <c r="V33" i="11"/>
  <c r="W33" i="11"/>
  <c r="X32" i="11"/>
  <c r="AA31" i="11"/>
  <c r="AC31" i="11"/>
  <c r="AD31" i="11"/>
  <c r="AA32" i="11"/>
  <c r="AC32" i="11"/>
  <c r="AD32" i="11"/>
  <c r="AA33" i="11"/>
  <c r="AC33" i="11"/>
  <c r="AD33" i="11"/>
  <c r="AE32" i="11"/>
  <c r="AH31" i="11"/>
  <c r="AJ31" i="11"/>
  <c r="AK31" i="11"/>
  <c r="AH32" i="11"/>
  <c r="AJ32" i="11"/>
  <c r="AK32" i="11"/>
  <c r="AH33" i="11"/>
  <c r="AJ33" i="11"/>
  <c r="AK33" i="11"/>
  <c r="AL32" i="11"/>
  <c r="AW30" i="11"/>
  <c r="AV34" i="11"/>
  <c r="AT33" i="11"/>
  <c r="AT34" i="11"/>
  <c r="AP28" i="11"/>
  <c r="AI33" i="11"/>
  <c r="AG33" i="11"/>
  <c r="AP23" i="11"/>
  <c r="AB33" i="11"/>
  <c r="Z33" i="11"/>
  <c r="AP18" i="11"/>
  <c r="U33" i="11"/>
  <c r="S33" i="11"/>
  <c r="AP13" i="11"/>
  <c r="N33" i="11"/>
  <c r="L33" i="11"/>
  <c r="AP8" i="11"/>
  <c r="G33" i="11"/>
  <c r="E33" i="11"/>
  <c r="AT32" i="11"/>
  <c r="AP27" i="11"/>
  <c r="AI32" i="11"/>
  <c r="AG32" i="11"/>
  <c r="AG31" i="11"/>
  <c r="AF32" i="11"/>
  <c r="AP22" i="11"/>
  <c r="AB32" i="11"/>
  <c r="Z32" i="11"/>
  <c r="Z31" i="11"/>
  <c r="Y32" i="11"/>
  <c r="AP17" i="11"/>
  <c r="U32" i="11"/>
  <c r="S32" i="11"/>
  <c r="S31" i="11"/>
  <c r="R32" i="11"/>
  <c r="AP12" i="11"/>
  <c r="N32" i="11"/>
  <c r="L32" i="11"/>
  <c r="L31" i="11"/>
  <c r="K32" i="11"/>
  <c r="AP7" i="11"/>
  <c r="G32" i="11"/>
  <c r="E32" i="11"/>
  <c r="E31" i="11"/>
  <c r="D32" i="11"/>
  <c r="AP26" i="11"/>
  <c r="AI31" i="11"/>
  <c r="AP21" i="11"/>
  <c r="AB31" i="11"/>
  <c r="AP16" i="11"/>
  <c r="U31" i="11"/>
  <c r="AP11" i="11"/>
  <c r="N31" i="11"/>
  <c r="AP6" i="11"/>
  <c r="G31" i="11"/>
  <c r="AV30" i="11"/>
  <c r="D30" i="11"/>
  <c r="K30" i="11"/>
  <c r="R30" i="11"/>
  <c r="Y30" i="11"/>
  <c r="AF30" i="11"/>
  <c r="AU30" i="11"/>
  <c r="AT30" i="11"/>
  <c r="F26" i="11"/>
  <c r="H26" i="11"/>
  <c r="I26" i="11"/>
  <c r="F27" i="11"/>
  <c r="H27" i="11"/>
  <c r="I27" i="11"/>
  <c r="F28" i="11"/>
  <c r="H28" i="11"/>
  <c r="I28" i="11"/>
  <c r="J27" i="11"/>
  <c r="M26" i="11"/>
  <c r="O26" i="11"/>
  <c r="P26" i="11"/>
  <c r="M27" i="11"/>
  <c r="O27" i="11"/>
  <c r="P27" i="11"/>
  <c r="M28" i="11"/>
  <c r="O28" i="11"/>
  <c r="P28" i="11"/>
  <c r="Q27" i="11"/>
  <c r="T26" i="11"/>
  <c r="V26" i="11"/>
  <c r="W26" i="11"/>
  <c r="T27" i="11"/>
  <c r="V27" i="11"/>
  <c r="W27" i="11"/>
  <c r="T28" i="11"/>
  <c r="V28" i="11"/>
  <c r="W28" i="11"/>
  <c r="X27" i="11"/>
  <c r="AA26" i="11"/>
  <c r="AC26" i="11"/>
  <c r="AD26" i="11"/>
  <c r="AA27" i="11"/>
  <c r="AC27" i="11"/>
  <c r="AD27" i="11"/>
  <c r="AA28" i="11"/>
  <c r="AC28" i="11"/>
  <c r="AD28" i="11"/>
  <c r="AE27" i="11"/>
  <c r="AR26" i="11"/>
  <c r="AR27" i="11"/>
  <c r="AR28" i="11"/>
  <c r="AS27" i="11"/>
  <c r="AW25" i="11"/>
  <c r="AV29" i="11"/>
  <c r="AT28" i="11"/>
  <c r="AT29" i="11"/>
  <c r="AN28" i="11"/>
  <c r="AI23" i="11"/>
  <c r="AB28" i="11"/>
  <c r="Z28" i="11"/>
  <c r="AI18" i="11"/>
  <c r="U28" i="11"/>
  <c r="S28" i="11"/>
  <c r="AI13" i="11"/>
  <c r="N28" i="11"/>
  <c r="L28" i="11"/>
  <c r="AI8" i="11"/>
  <c r="G28" i="11"/>
  <c r="E28" i="11"/>
  <c r="AT27" i="11"/>
  <c r="AN27" i="11"/>
  <c r="AN26" i="11"/>
  <c r="AM27" i="11"/>
  <c r="AI22" i="11"/>
  <c r="AB27" i="11"/>
  <c r="Z27" i="11"/>
  <c r="Z26" i="11"/>
  <c r="Y27" i="11"/>
  <c r="AI17" i="11"/>
  <c r="U27" i="11"/>
  <c r="S27" i="11"/>
  <c r="S26" i="11"/>
  <c r="R27" i="11"/>
  <c r="AI12" i="11"/>
  <c r="N27" i="11"/>
  <c r="L27" i="11"/>
  <c r="L26" i="11"/>
  <c r="K27" i="11"/>
  <c r="AI7" i="11"/>
  <c r="G27" i="11"/>
  <c r="E27" i="11"/>
  <c r="E26" i="11"/>
  <c r="D27" i="11"/>
  <c r="AI21" i="11"/>
  <c r="AB26" i="11"/>
  <c r="AI16" i="11"/>
  <c r="U26" i="11"/>
  <c r="AI11" i="11"/>
  <c r="N26" i="11"/>
  <c r="AI6" i="11"/>
  <c r="G26" i="11"/>
  <c r="AV25" i="11"/>
  <c r="D25" i="11"/>
  <c r="K25" i="11"/>
  <c r="R25" i="11"/>
  <c r="Y25" i="11"/>
  <c r="AM25" i="11"/>
  <c r="AU25" i="11"/>
  <c r="AT25" i="11"/>
  <c r="F21" i="11"/>
  <c r="H21" i="11"/>
  <c r="I21" i="11"/>
  <c r="F22" i="11"/>
  <c r="H22" i="11"/>
  <c r="I22" i="11"/>
  <c r="F23" i="11"/>
  <c r="H23" i="11"/>
  <c r="I23" i="11"/>
  <c r="J22" i="11"/>
  <c r="M21" i="11"/>
  <c r="O21" i="11"/>
  <c r="P21" i="11"/>
  <c r="M22" i="11"/>
  <c r="O22" i="11"/>
  <c r="P22" i="11"/>
  <c r="M23" i="11"/>
  <c r="O23" i="11"/>
  <c r="P23" i="11"/>
  <c r="Q22" i="11"/>
  <c r="T21" i="11"/>
  <c r="V21" i="11"/>
  <c r="W21" i="11"/>
  <c r="T22" i="11"/>
  <c r="V22" i="11"/>
  <c r="W22" i="11"/>
  <c r="T23" i="11"/>
  <c r="V23" i="11"/>
  <c r="W23" i="11"/>
  <c r="X22" i="11"/>
  <c r="AK21" i="11"/>
  <c r="AK22" i="11"/>
  <c r="AK23" i="11"/>
  <c r="AL22" i="11"/>
  <c r="AR21" i="11"/>
  <c r="AR22" i="11"/>
  <c r="AR23" i="11"/>
  <c r="AS22" i="11"/>
  <c r="AW20" i="11"/>
  <c r="AV24" i="11"/>
  <c r="AT23" i="11"/>
  <c r="AT24" i="11"/>
  <c r="AN23" i="11"/>
  <c r="AG23" i="11"/>
  <c r="AB18" i="11"/>
  <c r="U23" i="11"/>
  <c r="S23" i="11"/>
  <c r="AB13" i="11"/>
  <c r="N23" i="11"/>
  <c r="L23" i="11"/>
  <c r="AB8" i="11"/>
  <c r="G23" i="11"/>
  <c r="E23" i="11"/>
  <c r="AT22" i="11"/>
  <c r="AN22" i="11"/>
  <c r="AN21" i="11"/>
  <c r="AM22" i="11"/>
  <c r="AG22" i="11"/>
  <c r="AG21" i="11"/>
  <c r="AF22" i="11"/>
  <c r="AB17" i="11"/>
  <c r="U22" i="11"/>
  <c r="S22" i="11"/>
  <c r="S21" i="11"/>
  <c r="R22" i="11"/>
  <c r="AB12" i="11"/>
  <c r="N22" i="11"/>
  <c r="L22" i="11"/>
  <c r="L21" i="11"/>
  <c r="K22" i="11"/>
  <c r="AB7" i="11"/>
  <c r="G22" i="11"/>
  <c r="E22" i="11"/>
  <c r="E21" i="11"/>
  <c r="D22" i="11"/>
  <c r="AB16" i="11"/>
  <c r="U21" i="11"/>
  <c r="AB11" i="11"/>
  <c r="N21" i="11"/>
  <c r="AB6" i="11"/>
  <c r="G21" i="11"/>
  <c r="AV20" i="11"/>
  <c r="D20" i="11"/>
  <c r="K20" i="11"/>
  <c r="R20" i="11"/>
  <c r="AF20" i="11"/>
  <c r="AM20" i="11"/>
  <c r="AU20" i="11"/>
  <c r="AT20" i="11"/>
  <c r="F16" i="11"/>
  <c r="H16" i="11"/>
  <c r="I16" i="11"/>
  <c r="F17" i="11"/>
  <c r="H17" i="11"/>
  <c r="I17" i="11"/>
  <c r="F18" i="11"/>
  <c r="H18" i="11"/>
  <c r="I18" i="11"/>
  <c r="J17" i="11"/>
  <c r="M16" i="11"/>
  <c r="O16" i="11"/>
  <c r="P16" i="11"/>
  <c r="M17" i="11"/>
  <c r="O17" i="11"/>
  <c r="P17" i="11"/>
  <c r="M18" i="11"/>
  <c r="O18" i="11"/>
  <c r="P18" i="11"/>
  <c r="Q17" i="11"/>
  <c r="AD16" i="11"/>
  <c r="AD17" i="11"/>
  <c r="AD18" i="11"/>
  <c r="AE17" i="11"/>
  <c r="AK16" i="11"/>
  <c r="AK17" i="11"/>
  <c r="AK18" i="11"/>
  <c r="AL17" i="11"/>
  <c r="AR16" i="11"/>
  <c r="AR17" i="11"/>
  <c r="AR18" i="11"/>
  <c r="AS17" i="11"/>
  <c r="AW15" i="11"/>
  <c r="E16" i="11"/>
  <c r="E17" i="11"/>
  <c r="E18" i="11"/>
  <c r="D17" i="11"/>
  <c r="L16" i="11"/>
  <c r="L17" i="11"/>
  <c r="L18" i="11"/>
  <c r="K17" i="11"/>
  <c r="Z16" i="11"/>
  <c r="Z17" i="11"/>
  <c r="Z18" i="11"/>
  <c r="Y17" i="11"/>
  <c r="AG16" i="11"/>
  <c r="AG17" i="11"/>
  <c r="AG18" i="11"/>
  <c r="AF17" i="11"/>
  <c r="AN16" i="11"/>
  <c r="AN17" i="11"/>
  <c r="AN18" i="11"/>
  <c r="AM17" i="11"/>
  <c r="AV15" i="11"/>
  <c r="AV19" i="11"/>
  <c r="AT18" i="11"/>
  <c r="AT17" i="11"/>
  <c r="AT19" i="11"/>
  <c r="U13" i="11"/>
  <c r="N18" i="11"/>
  <c r="U8" i="11"/>
  <c r="G18" i="11"/>
  <c r="U12" i="11"/>
  <c r="N17" i="11"/>
  <c r="U7" i="11"/>
  <c r="G17" i="11"/>
  <c r="U11" i="11"/>
  <c r="N16" i="11"/>
  <c r="U6" i="11"/>
  <c r="G16" i="11"/>
  <c r="D15" i="11"/>
  <c r="K15" i="11"/>
  <c r="Y15" i="11"/>
  <c r="AF15" i="11"/>
  <c r="AM15" i="11"/>
  <c r="AU15" i="11"/>
  <c r="AT15" i="11"/>
  <c r="F11" i="11"/>
  <c r="H11" i="11"/>
  <c r="I11" i="11"/>
  <c r="F12" i="11"/>
  <c r="H12" i="11"/>
  <c r="I12" i="11"/>
  <c r="F13" i="11"/>
  <c r="H13" i="11"/>
  <c r="I13" i="11"/>
  <c r="J12" i="11"/>
  <c r="W11" i="11"/>
  <c r="W12" i="11"/>
  <c r="W13" i="11"/>
  <c r="X12" i="11"/>
  <c r="AD11" i="11"/>
  <c r="AD12" i="11"/>
  <c r="AD13" i="11"/>
  <c r="AE12" i="11"/>
  <c r="AK11" i="11"/>
  <c r="AK12" i="11"/>
  <c r="AK13" i="11"/>
  <c r="AL12" i="11"/>
  <c r="AR11" i="11"/>
  <c r="AR12" i="11"/>
  <c r="AR13" i="11"/>
  <c r="AS12" i="11"/>
  <c r="AW10" i="11"/>
  <c r="AV14" i="11"/>
  <c r="AT13" i="11"/>
  <c r="AT12" i="11"/>
  <c r="AT14" i="11"/>
  <c r="AN13" i="11"/>
  <c r="AG13" i="11"/>
  <c r="Z13" i="11"/>
  <c r="S13" i="11"/>
  <c r="N8" i="11"/>
  <c r="G13" i="11"/>
  <c r="E13" i="11"/>
  <c r="AN12" i="11"/>
  <c r="AN11" i="11"/>
  <c r="AM12" i="11"/>
  <c r="AG12" i="11"/>
  <c r="AG11" i="11"/>
  <c r="AF12" i="11"/>
  <c r="Z12" i="11"/>
  <c r="Z11" i="11"/>
  <c r="Y12" i="11"/>
  <c r="S12" i="11"/>
  <c r="S11" i="11"/>
  <c r="R12" i="11"/>
  <c r="N7" i="11"/>
  <c r="G12" i="11"/>
  <c r="E12" i="11"/>
  <c r="E11" i="11"/>
  <c r="D12" i="11"/>
  <c r="N6" i="11"/>
  <c r="G11" i="11"/>
  <c r="AV10" i="11"/>
  <c r="D10" i="11"/>
  <c r="R10" i="11"/>
  <c r="Y10" i="11"/>
  <c r="AF10" i="11"/>
  <c r="AM10" i="11"/>
  <c r="AU10" i="11"/>
  <c r="AT10" i="11"/>
  <c r="P6" i="11"/>
  <c r="P7" i="11"/>
  <c r="P8" i="11"/>
  <c r="Q7" i="11"/>
  <c r="W6" i="11"/>
  <c r="W7" i="11"/>
  <c r="W8" i="11"/>
  <c r="X7" i="11"/>
  <c r="AD6" i="11"/>
  <c r="AD7" i="11"/>
  <c r="AD8" i="11"/>
  <c r="AE7" i="11"/>
  <c r="AK6" i="11"/>
  <c r="AK7" i="11"/>
  <c r="AK8" i="11"/>
  <c r="AL7" i="11"/>
  <c r="AR6" i="11"/>
  <c r="AR7" i="11"/>
  <c r="AR8" i="11"/>
  <c r="AS7" i="11"/>
  <c r="AW5" i="11"/>
  <c r="L6" i="11"/>
  <c r="L7" i="11"/>
  <c r="L8" i="11"/>
  <c r="K7" i="11"/>
  <c r="S6" i="11"/>
  <c r="S7" i="11"/>
  <c r="S8" i="11"/>
  <c r="R7" i="11"/>
  <c r="Z6" i="11"/>
  <c r="Z7" i="11"/>
  <c r="Z8" i="11"/>
  <c r="Y7" i="11"/>
  <c r="AG6" i="11"/>
  <c r="AG7" i="11"/>
  <c r="AG8" i="11"/>
  <c r="AF7" i="11"/>
  <c r="AN6" i="11"/>
  <c r="AN7" i="11"/>
  <c r="AN8" i="11"/>
  <c r="AM7" i="11"/>
  <c r="AV5" i="11"/>
  <c r="AV9" i="11"/>
  <c r="AT8" i="11"/>
  <c r="AT7" i="11"/>
  <c r="AT9" i="11"/>
  <c r="K5" i="11"/>
  <c r="R5" i="11"/>
  <c r="Y5" i="11"/>
  <c r="AF5" i="11"/>
  <c r="AM5" i="11"/>
  <c r="AU5" i="11"/>
  <c r="AT5" i="11"/>
  <c r="AM4" i="11"/>
  <c r="AF4" i="11"/>
  <c r="Y4" i="11"/>
  <c r="R4" i="11"/>
  <c r="K4" i="11"/>
  <c r="D4" i="11"/>
</calcChain>
</file>

<file path=xl/sharedStrings.xml><?xml version="1.0" encoding="utf-8"?>
<sst xmlns="http://schemas.openxmlformats.org/spreadsheetml/2006/main" count="297" uniqueCount="205">
  <si>
    <t>福岡女学院大学</t>
    <rPh sb="0" eb="2">
      <t>フクオカ</t>
    </rPh>
    <rPh sb="2" eb="5">
      <t>ジョガクイン</t>
    </rPh>
    <rPh sb="5" eb="7">
      <t>ダイガク</t>
    </rPh>
    <phoneticPr fontId="16"/>
  </si>
  <si>
    <t>北九州市立大学</t>
    <rPh sb="0" eb="1">
      <t>キタ</t>
    </rPh>
    <rPh sb="1" eb="3">
      <t>キュウシュウ</t>
    </rPh>
    <rPh sb="3" eb="5">
      <t>シリツ</t>
    </rPh>
    <rPh sb="5" eb="7">
      <t>ダイガク</t>
    </rPh>
    <phoneticPr fontId="2"/>
  </si>
  <si>
    <t>南九州大学</t>
    <phoneticPr fontId="2"/>
  </si>
  <si>
    <t>長崎県立大学</t>
    <rPh sb="0" eb="2">
      <t>ナガサキ</t>
    </rPh>
    <rPh sb="2" eb="4">
      <t>ケンリツ</t>
    </rPh>
    <phoneticPr fontId="2"/>
  </si>
  <si>
    <t>４勝０敗</t>
    <phoneticPr fontId="2"/>
  </si>
  <si>
    <t>２勝２敗</t>
    <phoneticPr fontId="2"/>
  </si>
  <si>
    <t>２勝２敗</t>
    <phoneticPr fontId="2"/>
  </si>
  <si>
    <t>１勝３敗</t>
    <phoneticPr fontId="2"/>
  </si>
  <si>
    <t>１勝３敗</t>
    <phoneticPr fontId="2"/>
  </si>
  <si>
    <t>※　尚、２・３位は得・失セット率の差により決定した。</t>
    <rPh sb="2" eb="3">
      <t>ナオ</t>
    </rPh>
    <rPh sb="7" eb="8">
      <t>イ</t>
    </rPh>
    <rPh sb="9" eb="10">
      <t>トクシ</t>
    </rPh>
    <rPh sb="11" eb="12">
      <t>ｓｈｉｔｕ</t>
    </rPh>
    <rPh sb="15" eb="16">
      <t>リツ</t>
    </rPh>
    <rPh sb="17" eb="18">
      <t>サ</t>
    </rPh>
    <rPh sb="21" eb="23">
      <t>ケッテイ</t>
    </rPh>
    <phoneticPr fontId="2"/>
  </si>
  <si>
    <t>　また、４・５位は得・失点差により決定した。</t>
    <rPh sb="9" eb="10">
      <t>トク</t>
    </rPh>
    <rPh sb="11" eb="13">
      <t>シッテン</t>
    </rPh>
    <rPh sb="13" eb="14">
      <t>サ</t>
    </rPh>
    <rPh sb="17" eb="19">
      <t>ケッテイ</t>
    </rPh>
    <phoneticPr fontId="2"/>
  </si>
  <si>
    <t>立命館アジア太平洋大学</t>
    <phoneticPr fontId="2"/>
  </si>
  <si>
    <t>（棄権）</t>
    <rPh sb="1" eb="3">
      <t>キケン</t>
    </rPh>
    <phoneticPr fontId="2"/>
  </si>
  <si>
    <t>６部１次リーグ成績</t>
    <rPh sb="1" eb="2">
      <t>ブ</t>
    </rPh>
    <rPh sb="3" eb="4">
      <t>ジ</t>
    </rPh>
    <rPh sb="7" eb="9">
      <t>セイセキ</t>
    </rPh>
    <phoneticPr fontId="2"/>
  </si>
  <si>
    <t>鹿児島国際大学</t>
    <rPh sb="0" eb="3">
      <t>カゴシマ</t>
    </rPh>
    <rPh sb="3" eb="5">
      <t>コクサイ</t>
    </rPh>
    <phoneticPr fontId="2"/>
  </si>
  <si>
    <t>２勝０敗</t>
    <phoneticPr fontId="2"/>
  </si>
  <si>
    <t>福岡県立大学</t>
    <rPh sb="0" eb="2">
      <t>フクオカ</t>
    </rPh>
    <rPh sb="2" eb="4">
      <t>ケンリツ</t>
    </rPh>
    <rPh sb="4" eb="6">
      <t>ダイガク</t>
    </rPh>
    <phoneticPr fontId="16"/>
  </si>
  <si>
    <t>１勝１敗</t>
    <phoneticPr fontId="2"/>
  </si>
  <si>
    <t>３位</t>
    <phoneticPr fontId="2"/>
  </si>
  <si>
    <t>第一幼児教育短期大学</t>
    <rPh sb="0" eb="2">
      <t>ダイイチ</t>
    </rPh>
    <rPh sb="2" eb="6">
      <t>ヨウジキョウイク</t>
    </rPh>
    <rPh sb="6" eb="8">
      <t>タンキ</t>
    </rPh>
    <rPh sb="8" eb="10">
      <t>ダイガク</t>
    </rPh>
    <phoneticPr fontId="16"/>
  </si>
  <si>
    <t>０勝２敗</t>
    <phoneticPr fontId="2"/>
  </si>
  <si>
    <t>６部順位決定成績</t>
    <rPh sb="1" eb="2">
      <t>ブ</t>
    </rPh>
    <rPh sb="2" eb="4">
      <t>ジュンイ</t>
    </rPh>
    <rPh sb="4" eb="6">
      <t>ケッテイ</t>
    </rPh>
    <rPh sb="6" eb="8">
      <t>セイセキ</t>
    </rPh>
    <phoneticPr fontId="2"/>
  </si>
  <si>
    <t>長崎短期大学</t>
    <phoneticPr fontId="2"/>
  </si>
  <si>
    <t>（棄権）</t>
    <phoneticPr fontId="2"/>
  </si>
  <si>
    <t>香蘭女子短期大学</t>
    <rPh sb="0" eb="2">
      <t>コウラン</t>
    </rPh>
    <rPh sb="2" eb="4">
      <t>ジョシ</t>
    </rPh>
    <rPh sb="4" eb="6">
      <t>タンキ</t>
    </rPh>
    <rPh sb="6" eb="8">
      <t>ダイガク</t>
    </rPh>
    <phoneticPr fontId="2"/>
  </si>
  <si>
    <t>得セット</t>
    <rPh sb="0" eb="1">
      <t>トク</t>
    </rPh>
    <phoneticPr fontId="2"/>
  </si>
  <si>
    <t>失セット</t>
    <rPh sb="0" eb="1">
      <t>シツ</t>
    </rPh>
    <phoneticPr fontId="2"/>
  </si>
  <si>
    <t>順位</t>
    <rPh sb="0" eb="2">
      <t>ジュンイ</t>
    </rPh>
    <phoneticPr fontId="2"/>
  </si>
  <si>
    <t>２部リーグ</t>
    <rPh sb="1" eb="2">
      <t>ブ</t>
    </rPh>
    <phoneticPr fontId="2"/>
  </si>
  <si>
    <t>３部リーグ</t>
    <rPh sb="1" eb="2">
      <t>ブ</t>
    </rPh>
    <phoneticPr fontId="2"/>
  </si>
  <si>
    <t>４部リーグ</t>
    <rPh sb="1" eb="2">
      <t>ブ</t>
    </rPh>
    <phoneticPr fontId="2"/>
  </si>
  <si>
    <t>５部リーグ</t>
    <rPh sb="1" eb="2">
      <t>ブ</t>
    </rPh>
    <phoneticPr fontId="2"/>
  </si>
  <si>
    <t>６部リーグ</t>
    <rPh sb="1" eb="2">
      <t>ブ</t>
    </rPh>
    <phoneticPr fontId="2"/>
  </si>
  <si>
    <t>会場：佐賀県総合体育館</t>
  </si>
  <si>
    <t>会場：佐賀市立体育館</t>
    <rPh sb="5" eb="7">
      <t>シリツ</t>
    </rPh>
    <phoneticPr fontId="2"/>
  </si>
  <si>
    <t>会場：佐賀県総合体育館</t>
    <rPh sb="5" eb="6">
      <t>ケン</t>
    </rPh>
    <rPh sb="6" eb="8">
      <t>ソウゴウ</t>
    </rPh>
    <phoneticPr fontId="2"/>
  </si>
  <si>
    <t>会場：佐賀県総合体育館</t>
    <phoneticPr fontId="2"/>
  </si>
  <si>
    <t>１部上位リーグ</t>
    <rPh sb="1" eb="2">
      <t>ブ</t>
    </rPh>
    <rPh sb="2" eb="4">
      <t>ジョウイ</t>
    </rPh>
    <phoneticPr fontId="2"/>
  </si>
  <si>
    <t>会場：市村記念体育館</t>
    <rPh sb="3" eb="7">
      <t>イチムラキネン</t>
    </rPh>
    <phoneticPr fontId="2"/>
  </si>
  <si>
    <t>鹿屋体育大学</t>
    <rPh sb="0" eb="2">
      <t>カノヤ</t>
    </rPh>
    <rPh sb="2" eb="4">
      <t>タイイク</t>
    </rPh>
    <rPh sb="4" eb="6">
      <t>ダイガク</t>
    </rPh>
    <phoneticPr fontId="2"/>
  </si>
  <si>
    <t>福岡大学</t>
    <rPh sb="0" eb="2">
      <t>フクオカ</t>
    </rPh>
    <rPh sb="2" eb="4">
      <t>ダイガク</t>
    </rPh>
    <phoneticPr fontId="2"/>
  </si>
  <si>
    <t>長崎国際大学</t>
    <rPh sb="0" eb="2">
      <t>ナガサキ</t>
    </rPh>
    <rPh sb="2" eb="4">
      <t>コクサイ</t>
    </rPh>
    <rPh sb="4" eb="6">
      <t>ダイガク</t>
    </rPh>
    <phoneticPr fontId="2"/>
  </si>
  <si>
    <t>福岡教育大学</t>
    <rPh sb="0" eb="2">
      <t>フクオカ</t>
    </rPh>
    <rPh sb="2" eb="4">
      <t>キョウイク</t>
    </rPh>
    <rPh sb="4" eb="6">
      <t>ダイガク</t>
    </rPh>
    <phoneticPr fontId="2"/>
  </si>
  <si>
    <t>九州共立大学</t>
    <rPh sb="0" eb="2">
      <t>キュウシュウ</t>
    </rPh>
    <rPh sb="2" eb="4">
      <t>キョウリツ</t>
    </rPh>
    <rPh sb="4" eb="6">
      <t>ダイガク</t>
    </rPh>
    <phoneticPr fontId="2"/>
  </si>
  <si>
    <t>西南女学院大学</t>
    <rPh sb="0" eb="2">
      <t>セイナン</t>
    </rPh>
    <rPh sb="2" eb="5">
      <t>ジョガクイン</t>
    </rPh>
    <rPh sb="5" eb="7">
      <t>ダイガク</t>
    </rPh>
    <phoneticPr fontId="2"/>
  </si>
  <si>
    <t>佐賀大学</t>
    <rPh sb="0" eb="2">
      <t>サガ</t>
    </rPh>
    <rPh sb="2" eb="4">
      <t>ダイガク</t>
    </rPh>
    <phoneticPr fontId="2"/>
  </si>
  <si>
    <t>佐賀女子短期大学</t>
    <rPh sb="0" eb="2">
      <t>サガ</t>
    </rPh>
    <rPh sb="2" eb="4">
      <t>ジョシ</t>
    </rPh>
    <rPh sb="4" eb="6">
      <t>タンキ</t>
    </rPh>
    <rPh sb="6" eb="8">
      <t>ダイガク</t>
    </rPh>
    <phoneticPr fontId="2"/>
  </si>
  <si>
    <t>１部中位リーグ</t>
    <rPh sb="1" eb="2">
      <t>ブ</t>
    </rPh>
    <rPh sb="2" eb="4">
      <t>チュウイ</t>
    </rPh>
    <phoneticPr fontId="2"/>
  </si>
  <si>
    <t>長崎純心大学</t>
    <rPh sb="0" eb="2">
      <t>ナガサキ</t>
    </rPh>
    <rPh sb="2" eb="3">
      <t>ジュン</t>
    </rPh>
    <rPh sb="3" eb="4">
      <t>シン</t>
    </rPh>
    <rPh sb="4" eb="6">
      <t>ダイガク</t>
    </rPh>
    <phoneticPr fontId="2"/>
  </si>
  <si>
    <t>中九州短期大学</t>
    <rPh sb="0" eb="1">
      <t>ナカ</t>
    </rPh>
    <rPh sb="1" eb="3">
      <t>キュウシュウ</t>
    </rPh>
    <rPh sb="3" eb="5">
      <t>タンキ</t>
    </rPh>
    <rPh sb="5" eb="7">
      <t>ダイガク</t>
    </rPh>
    <phoneticPr fontId="2"/>
  </si>
  <si>
    <t>名桜大学</t>
    <rPh sb="0" eb="2">
      <t>メイオウ</t>
    </rPh>
    <rPh sb="2" eb="4">
      <t>ダイガク</t>
    </rPh>
    <phoneticPr fontId="2"/>
  </si>
  <si>
    <t>春季リーグ 女子1部 最終結果 
1位 鹿屋体育大学 
2位 福岡教育大学 
3位 福岡大学 
4位 長崎国際大学 
5位 西南女学院大学 
6位 佐賀大学 
7位 九州共立大学 
8位 佐賀女子短期大学 
9位 日本経済大学 
10位 鹿児島女子短期大学 
11位 志学館大学 
12位 熊本学園大学</t>
    <phoneticPr fontId="2"/>
  </si>
  <si>
    <t>※　尚、２・３・４位は得・失セット率の差により決定した。</t>
    <phoneticPr fontId="2"/>
  </si>
  <si>
    <t>※　尚、9・10・11位は得・失セット率の差により決定した。</t>
    <phoneticPr fontId="2"/>
  </si>
  <si>
    <t>１部</t>
    <rPh sb="1" eb="2">
      <t>ブ</t>
    </rPh>
    <phoneticPr fontId="2"/>
  </si>
  <si>
    <t>１部</t>
    <rPh sb="1" eb="2">
      <t>ブ</t>
    </rPh>
    <phoneticPr fontId="2"/>
  </si>
  <si>
    <t>２部</t>
    <rPh sb="1" eb="2">
      <t>ブ</t>
    </rPh>
    <phoneticPr fontId="2"/>
  </si>
  <si>
    <t>３部</t>
    <rPh sb="1" eb="2">
      <t>ブ</t>
    </rPh>
    <phoneticPr fontId="2"/>
  </si>
  <si>
    <t>４部</t>
    <rPh sb="1" eb="2">
      <t>ブ</t>
    </rPh>
    <phoneticPr fontId="2"/>
  </si>
  <si>
    <t>５部</t>
    <rPh sb="1" eb="2">
      <t>ブ</t>
    </rPh>
    <phoneticPr fontId="2"/>
  </si>
  <si>
    <t>６部</t>
    <rPh sb="1" eb="2">
      <t>ブ</t>
    </rPh>
    <phoneticPr fontId="2"/>
  </si>
  <si>
    <t>６部</t>
    <rPh sb="1" eb="2">
      <t>ブ</t>
    </rPh>
    <phoneticPr fontId="2"/>
  </si>
  <si>
    <t xml:space="preserve">                          
                          </t>
    <phoneticPr fontId="2"/>
  </si>
  <si>
    <t>春季リーグ 女子1部 最終結果 
1位 鹿屋体育大学 
2位 福岡教育大学 
3位 福岡大学 
4位 長崎国際大学 
5位 西南女学院大学 
6位 佐賀大学 
7位 九州共立大学 
8位 佐賀女子短期大学 
9位 日本経済大学 
10位 鹿児島女子短期大学 
11位 志学館大学 
12位 熊本学園大学</t>
  </si>
  <si>
    <t>春季リーグ 女子1部 最終結果 
1位 鹿屋体育大学 
2位 福岡教育大学 
3位 福岡大学 
4位 長崎国際大学 
5位 西南女学院大学 
6位 佐賀大学 
7位 九州共立大学 
8位 佐賀女子短期大学 
9位 日本経済大学 
10位 鹿児島女子短期大学 
11位 志学館大学 
12位 熊本学園大学</t>
    <phoneticPr fontId="2"/>
  </si>
  <si>
    <t xml:space="preserve">１部 (上) </t>
  </si>
  <si>
    <t>期間：平成29年5月18日（木）～5月21日（日）</t>
    <phoneticPr fontId="2"/>
  </si>
  <si>
    <t>鹿児島女子短期大学</t>
    <phoneticPr fontId="2"/>
  </si>
  <si>
    <t>１部下位リーグ</t>
    <rPh sb="2" eb="3">
      <t>シタ</t>
    </rPh>
    <phoneticPr fontId="2"/>
  </si>
  <si>
    <t>日本経済大学</t>
    <phoneticPr fontId="2"/>
  </si>
  <si>
    <t>志學館大学</t>
    <phoneticPr fontId="2"/>
  </si>
  <si>
    <t>熊本学園大学</t>
    <phoneticPr fontId="2"/>
  </si>
  <si>
    <t>熊本県立大学</t>
    <phoneticPr fontId="13"/>
  </si>
  <si>
    <t>５部リーグ戦成績</t>
    <phoneticPr fontId="2"/>
  </si>
  <si>
    <t>九州大学</t>
    <rPh sb="0" eb="2">
      <t>キュウシュウ</t>
    </rPh>
    <rPh sb="2" eb="4">
      <t>ダイガク</t>
    </rPh>
    <phoneticPr fontId="16"/>
  </si>
  <si>
    <t>○５部自動昇格</t>
    <rPh sb="2" eb="3">
      <t>ブ</t>
    </rPh>
    <rPh sb="3" eb="5">
      <t>ジドウショウアク</t>
    </rPh>
    <rPh sb="5" eb="7">
      <t>ショウカク</t>
    </rPh>
    <phoneticPr fontId="2"/>
  </si>
  <si>
    <t>鹿児島国際大学</t>
    <rPh sb="0" eb="3">
      <t>カゴシマ</t>
    </rPh>
    <rPh sb="3" eb="5">
      <t>コクサイ</t>
    </rPh>
    <rPh sb="5" eb="7">
      <t>キタキュウシュウダイガク</t>
    </rPh>
    <phoneticPr fontId="2"/>
  </si>
  <si>
    <t>６部１位（次回５部６位）</t>
    <rPh sb="1" eb="2">
      <t>ブ</t>
    </rPh>
    <rPh sb="3" eb="4">
      <t>イ</t>
    </rPh>
    <rPh sb="5" eb="7">
      <t>ジカイ</t>
    </rPh>
    <rPh sb="8" eb="9">
      <t>ブ</t>
    </rPh>
    <rPh sb="10" eb="11">
      <t>イ</t>
    </rPh>
    <phoneticPr fontId="2"/>
  </si>
  <si>
    <t>●棄権により自動降格</t>
    <rPh sb="1" eb="3">
      <t>キケン</t>
    </rPh>
    <rPh sb="6" eb="10">
      <t>ジドウコウカク</t>
    </rPh>
    <phoneticPr fontId="2"/>
  </si>
  <si>
    <t>期間：平成29年5月19日（金）　３チーム第一次リーグ</t>
    <rPh sb="14" eb="15">
      <t>キン</t>
    </rPh>
    <rPh sb="21" eb="22">
      <t>ダイ</t>
    </rPh>
    <rPh sb="22" eb="24">
      <t>イチジ</t>
    </rPh>
    <phoneticPr fontId="2"/>
  </si>
  <si>
    <t>第一幼児教育短期大学</t>
    <rPh sb="0" eb="2">
      <t>ダイイチ</t>
    </rPh>
    <rPh sb="2" eb="4">
      <t>ヨウジ</t>
    </rPh>
    <rPh sb="4" eb="6">
      <t>キョウイク</t>
    </rPh>
    <rPh sb="6" eb="8">
      <t>タンキ</t>
    </rPh>
    <rPh sb="8" eb="10">
      <t>ダイガク</t>
    </rPh>
    <phoneticPr fontId="15"/>
  </si>
  <si>
    <t>福岡県立大学</t>
    <phoneticPr fontId="2"/>
  </si>
  <si>
    <t>長崎短期大学（棄権）</t>
    <rPh sb="0" eb="2">
      <t>ナガサキ</t>
    </rPh>
    <rPh sb="2" eb="4">
      <t>タンキ</t>
    </rPh>
    <rPh sb="4" eb="6">
      <t>ダイガク</t>
    </rPh>
    <rPh sb="7" eb="9">
      <t>キケン</t>
    </rPh>
    <phoneticPr fontId="2"/>
  </si>
  <si>
    <t>立命館アジア太平洋大学</t>
    <phoneticPr fontId="2"/>
  </si>
  <si>
    <t>（次回６部３位）</t>
    <rPh sb="1" eb="3">
      <t>ジカイ</t>
    </rPh>
    <rPh sb="4" eb="5">
      <t>ブ</t>
    </rPh>
    <rPh sb="6" eb="7">
      <t>イ</t>
    </rPh>
    <phoneticPr fontId="2"/>
  </si>
  <si>
    <t>（入替戦なし）</t>
    <rPh sb="1" eb="4">
      <t>イレカエセン</t>
    </rPh>
    <phoneticPr fontId="2"/>
  </si>
  <si>
    <t>期間：平成29年5月２０日（土）　３チーム順位決定リーグ</t>
    <rPh sb="14" eb="15">
      <t>ド</t>
    </rPh>
    <rPh sb="21" eb="23">
      <t>ジュンイ</t>
    </rPh>
    <rPh sb="23" eb="25">
      <t>ケッテイ</t>
    </rPh>
    <phoneticPr fontId="2"/>
  </si>
  <si>
    <t>福岡県立大学</t>
    <phoneticPr fontId="2"/>
  </si>
  <si>
    <t>●４部降格</t>
    <rPh sb="2" eb="3">
      <t>ブ</t>
    </rPh>
    <rPh sb="3" eb="5">
      <t>コウカク</t>
    </rPh>
    <phoneticPr fontId="2"/>
  </si>
  <si>
    <t>○３部昇格</t>
    <rPh sb="2" eb="3">
      <t>ブ</t>
    </rPh>
    <rPh sb="3" eb="5">
      <t>ショウカク</t>
    </rPh>
    <phoneticPr fontId="2"/>
  </si>
  <si>
    <t>３部６位（次回４部１位）</t>
    <rPh sb="1" eb="2">
      <t>ブ</t>
    </rPh>
    <rPh sb="3" eb="4">
      <t>イ</t>
    </rPh>
    <rPh sb="5" eb="7">
      <t>ジカイ</t>
    </rPh>
    <rPh sb="8" eb="9">
      <t>ブ</t>
    </rPh>
    <rPh sb="10" eb="11">
      <t>イ</t>
    </rPh>
    <phoneticPr fontId="2"/>
  </si>
  <si>
    <t>４部１位（次回３部６位）</t>
    <rPh sb="1" eb="2">
      <t>ブ</t>
    </rPh>
    <rPh sb="3" eb="4">
      <t>イ</t>
    </rPh>
    <rPh sb="5" eb="7">
      <t>ジカイ</t>
    </rPh>
    <rPh sb="8" eb="9">
      <t>ブ</t>
    </rPh>
    <rPh sb="10" eb="11">
      <t>イ</t>
    </rPh>
    <phoneticPr fontId="2"/>
  </si>
  <si>
    <t>●５部降格</t>
    <rPh sb="2" eb="3">
      <t>ブ</t>
    </rPh>
    <rPh sb="3" eb="5">
      <t>コウカク</t>
    </rPh>
    <phoneticPr fontId="2"/>
  </si>
  <si>
    <t>○４部昇格</t>
    <rPh sb="2" eb="3">
      <t>ブ</t>
    </rPh>
    <rPh sb="3" eb="5">
      <t>ショウカク</t>
    </rPh>
    <phoneticPr fontId="2"/>
  </si>
  <si>
    <t>４部６位（次回５部１位）</t>
    <rPh sb="1" eb="2">
      <t>ブ</t>
    </rPh>
    <rPh sb="3" eb="4">
      <t>イ</t>
    </rPh>
    <rPh sb="5" eb="7">
      <t>ジカイ</t>
    </rPh>
    <rPh sb="8" eb="9">
      <t>ブ</t>
    </rPh>
    <rPh sb="10" eb="11">
      <t>イ</t>
    </rPh>
    <phoneticPr fontId="2"/>
  </si>
  <si>
    <t>５部１位（次回４部６位）</t>
    <rPh sb="1" eb="2">
      <t>ブ</t>
    </rPh>
    <rPh sb="3" eb="4">
      <t>イ</t>
    </rPh>
    <rPh sb="5" eb="7">
      <t>ジカイ</t>
    </rPh>
    <rPh sb="8" eb="9">
      <t>ブ</t>
    </rPh>
    <rPh sb="10" eb="11">
      <t>イ</t>
    </rPh>
    <phoneticPr fontId="2"/>
  </si>
  <si>
    <t>平成29年度九州大学春季バレーボール女子リーグ佐賀大会</t>
    <rPh sb="10" eb="11">
      <t>ハル</t>
    </rPh>
    <rPh sb="18" eb="20">
      <t>ジョシ</t>
    </rPh>
    <rPh sb="23" eb="25">
      <t>サガ</t>
    </rPh>
    <phoneticPr fontId="2"/>
  </si>
  <si>
    <t>期間：平成29年5月18日（木）～5月21日（日）</t>
    <phoneticPr fontId="2"/>
  </si>
  <si>
    <t>平成29年度九州大学春季バレーボール女子リーグ佐賀大会</t>
    <rPh sb="18" eb="20">
      <t>ジョシ</t>
    </rPh>
    <phoneticPr fontId="2"/>
  </si>
  <si>
    <t>１位</t>
  </si>
  <si>
    <t>１位</t>
    <rPh sb="1" eb="2">
      <t>イ</t>
    </rPh>
    <phoneticPr fontId="2"/>
  </si>
  <si>
    <t>２位</t>
  </si>
  <si>
    <t>２位</t>
    <rPh sb="1" eb="2">
      <t>イ</t>
    </rPh>
    <phoneticPr fontId="2"/>
  </si>
  <si>
    <t>３位</t>
  </si>
  <si>
    <t>３位</t>
    <rPh sb="1" eb="2">
      <t>イ</t>
    </rPh>
    <phoneticPr fontId="2"/>
  </si>
  <si>
    <t>４位</t>
  </si>
  <si>
    <t>４位</t>
    <rPh sb="1" eb="2">
      <t>イ</t>
    </rPh>
    <phoneticPr fontId="2"/>
  </si>
  <si>
    <t>５位</t>
  </si>
  <si>
    <t>５位</t>
    <rPh sb="1" eb="2">
      <t>イ</t>
    </rPh>
    <phoneticPr fontId="2"/>
  </si>
  <si>
    <t>４勝１敗</t>
    <rPh sb="1" eb="2">
      <t>ショウ</t>
    </rPh>
    <rPh sb="3" eb="4">
      <t>ハイ</t>
    </rPh>
    <phoneticPr fontId="2"/>
  </si>
  <si>
    <t>３勝２敗</t>
  </si>
  <si>
    <t>３勝２敗</t>
    <rPh sb="1" eb="2">
      <t>ショウ</t>
    </rPh>
    <rPh sb="3" eb="4">
      <t>ハイ</t>
    </rPh>
    <phoneticPr fontId="2"/>
  </si>
  <si>
    <t>２勝３敗</t>
    <rPh sb="1" eb="2">
      <t>ショウ</t>
    </rPh>
    <rPh sb="3" eb="4">
      <t>ハイ</t>
    </rPh>
    <phoneticPr fontId="2"/>
  </si>
  <si>
    <t>鹿児島大学</t>
    <rPh sb="0" eb="5">
      <t>カゴシマダイガク</t>
    </rPh>
    <phoneticPr fontId="2"/>
  </si>
  <si>
    <t>６位</t>
  </si>
  <si>
    <t>６位</t>
    <rPh sb="1" eb="2">
      <t>イ</t>
    </rPh>
    <phoneticPr fontId="2"/>
  </si>
  <si>
    <t>０勝５敗</t>
  </si>
  <si>
    <t>０勝５敗</t>
    <rPh sb="1" eb="2">
      <t>ショウ</t>
    </rPh>
    <rPh sb="3" eb="4">
      <t>ハイ</t>
    </rPh>
    <phoneticPr fontId="2"/>
  </si>
  <si>
    <t>※　尚、１・２位ならびに4・５位は得・失セット率の差により決定した。</t>
    <rPh sb="2" eb="3">
      <t>ナオ</t>
    </rPh>
    <rPh sb="7" eb="8">
      <t>イ</t>
    </rPh>
    <rPh sb="15" eb="16">
      <t>イ</t>
    </rPh>
    <rPh sb="17" eb="18">
      <t>トクシ</t>
    </rPh>
    <rPh sb="19" eb="20">
      <t>ｓｈｉｔｕ</t>
    </rPh>
    <rPh sb="23" eb="24">
      <t>リツ</t>
    </rPh>
    <rPh sb="25" eb="26">
      <t>サ</t>
    </rPh>
    <rPh sb="29" eb="31">
      <t>ケッテイ</t>
    </rPh>
    <phoneticPr fontId="2"/>
  </si>
  <si>
    <t>２部リーグ戦成績</t>
    <rPh sb="1" eb="2">
      <t>ブ</t>
    </rPh>
    <rPh sb="5" eb="6">
      <t>セン</t>
    </rPh>
    <rPh sb="6" eb="8">
      <t>セイセキ</t>
    </rPh>
    <phoneticPr fontId="2"/>
  </si>
  <si>
    <t>３部リーグ戦成績</t>
    <rPh sb="1" eb="2">
      <t>ブ</t>
    </rPh>
    <rPh sb="5" eb="6">
      <t>セン</t>
    </rPh>
    <rPh sb="6" eb="8">
      <t>セイセキ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</si>
  <si>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16"/>
  </si>
  <si>
    <t>熊本大学</t>
    <rPh sb="0" eb="4">
      <t>クマモトダイガク</t>
    </rPh>
    <phoneticPr fontId="2"/>
  </si>
  <si>
    <t>５勝０敗</t>
  </si>
  <si>
    <t>５勝０敗</t>
    <rPh sb="1" eb="2">
      <t>ショウ</t>
    </rPh>
    <rPh sb="3" eb="4">
      <t>ハイ</t>
    </rPh>
    <phoneticPr fontId="2"/>
  </si>
  <si>
    <t>１勝４敗</t>
  </si>
  <si>
    <t>１勝４敗</t>
    <rPh sb="1" eb="2">
      <t>ショウ</t>
    </rPh>
    <rPh sb="3" eb="4">
      <t>ハイ</t>
    </rPh>
    <phoneticPr fontId="2"/>
  </si>
  <si>
    <t>４部リーグ戦成績</t>
    <phoneticPr fontId="2"/>
  </si>
  <si>
    <t>別府大学</t>
    <rPh sb="0" eb="4">
      <t>ベップダイガク</t>
    </rPh>
    <phoneticPr fontId="16"/>
  </si>
  <si>
    <t>筑紫女学院大学</t>
    <rPh sb="0" eb="2">
      <t>チクシ</t>
    </rPh>
    <rPh sb="2" eb="5">
      <t>ジョガクイン</t>
    </rPh>
    <rPh sb="5" eb="7">
      <t>ダイガク</t>
    </rPh>
    <phoneticPr fontId="2"/>
  </si>
  <si>
    <t>大分大学</t>
    <rPh sb="0" eb="2">
      <t>オオイタ</t>
    </rPh>
    <rPh sb="2" eb="4">
      <t>ダイガク</t>
    </rPh>
    <phoneticPr fontId="16"/>
  </si>
  <si>
    <t>沖縄国際大学</t>
    <phoneticPr fontId="2"/>
  </si>
  <si>
    <t>３勝２敗</t>
    <phoneticPr fontId="2"/>
  </si>
  <si>
    <t>長崎純心大学</t>
    <rPh sb="0" eb="2">
      <t>ナガサキ</t>
    </rPh>
    <rPh sb="2" eb="4">
      <t>ジュンシン</t>
    </rPh>
    <rPh sb="4" eb="6">
      <t>ダイガク</t>
    </rPh>
    <phoneticPr fontId="2"/>
  </si>
  <si>
    <t>熊本学園大学</t>
    <rPh sb="0" eb="2">
      <t>クマモト</t>
    </rPh>
    <rPh sb="2" eb="5">
      <t>ガクエンダイ</t>
    </rPh>
    <rPh sb="5" eb="6">
      <t>ガク</t>
    </rPh>
    <phoneticPr fontId="2"/>
  </si>
  <si>
    <t>1部12位(次回2部1位)</t>
    <rPh sb="1" eb="2">
      <t>ブ</t>
    </rPh>
    <rPh sb="4" eb="5">
      <t>イ</t>
    </rPh>
    <phoneticPr fontId="2"/>
  </si>
  <si>
    <t>鹿児島大学</t>
    <rPh sb="0" eb="5">
      <t>カゴシマダイガク</t>
    </rPh>
    <phoneticPr fontId="2"/>
  </si>
  <si>
    <t>長崎大学</t>
    <rPh sb="0" eb="4">
      <t>ナガサキダイガク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</si>
  <si>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</si>
  <si>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</si>
  <si>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◯１部残留</t>
    <rPh sb="2" eb="3">
      <t>ブショウカク</t>
    </rPh>
    <rPh sb="3" eb="5">
      <t>ザンリュウ</t>
    </rPh>
    <phoneticPr fontId="13"/>
  </si>
  <si>
    <t>１部12位(次回1部12位)</t>
    <rPh sb="1" eb="2">
      <t>ブ</t>
    </rPh>
    <rPh sb="4" eb="5">
      <t>イ</t>
    </rPh>
    <phoneticPr fontId="2"/>
  </si>
  <si>
    <t>●２部残留</t>
    <rPh sb="2" eb="3">
      <t>ブコウカク</t>
    </rPh>
    <rPh sb="3" eb="5">
      <t>ザンリュウ</t>
    </rPh>
    <phoneticPr fontId="13"/>
  </si>
  <si>
    <t>名桜大学</t>
    <rPh sb="0" eb="2">
      <t>メイオウ</t>
    </rPh>
    <rPh sb="2" eb="4">
      <t>ナカキュウシュウタンキダイガク</t>
    </rPh>
    <phoneticPr fontId="2"/>
  </si>
  <si>
    <t>12-25</t>
    <phoneticPr fontId="2"/>
  </si>
  <si>
    <t>25-12</t>
    <phoneticPr fontId="2"/>
  </si>
  <si>
    <t>25-20</t>
    <phoneticPr fontId="2"/>
  </si>
  <si>
    <t>25-12</t>
    <phoneticPr fontId="2"/>
  </si>
  <si>
    <t>22-25</t>
    <phoneticPr fontId="2"/>
  </si>
  <si>
    <t>25-15</t>
    <phoneticPr fontId="2"/>
  </si>
  <si>
    <t>●３部降格</t>
    <rPh sb="3" eb="5">
      <t>コウカク</t>
    </rPh>
    <phoneticPr fontId="13"/>
  </si>
  <si>
    <t>○２部昇格</t>
    <rPh sb="3" eb="5">
      <t>ショウカク</t>
    </rPh>
    <phoneticPr fontId="13"/>
  </si>
  <si>
    <t>３部１位（次回２部６位）</t>
    <rPh sb="1" eb="2">
      <t>ブ</t>
    </rPh>
    <rPh sb="3" eb="4">
      <t>イ</t>
    </rPh>
    <rPh sb="5" eb="7">
      <t>ジカイ</t>
    </rPh>
    <phoneticPr fontId="2"/>
  </si>
  <si>
    <t>２部６位（次回３部１位）</t>
    <rPh sb="1" eb="2">
      <t>ブ</t>
    </rPh>
    <rPh sb="3" eb="4">
      <t>イ</t>
    </rPh>
    <rPh sb="5" eb="7">
      <t>ジカイ</t>
    </rPh>
    <phoneticPr fontId="2"/>
  </si>
  <si>
    <t>鹿児島国際大学</t>
    <rPh sb="0" eb="3">
      <t>カゴシマ</t>
    </rPh>
    <rPh sb="3" eb="5">
      <t>コクサイ</t>
    </rPh>
    <rPh sb="5" eb="7">
      <t>ダイガク</t>
    </rPh>
    <phoneticPr fontId="2"/>
  </si>
  <si>
    <t>平成28年度　九州大学バレーボール秋季リーグ入替戦</t>
    <rPh sb="0" eb="2">
      <t>ヘイセイ</t>
    </rPh>
    <rPh sb="4" eb="6">
      <t>ネンド</t>
    </rPh>
    <rPh sb="7" eb="9">
      <t>キュウシュウ</t>
    </rPh>
    <rPh sb="9" eb="11">
      <t>ダイガク</t>
    </rPh>
    <rPh sb="17" eb="18">
      <t>アキ</t>
    </rPh>
    <rPh sb="22" eb="23">
      <t>イ</t>
    </rPh>
    <rPh sb="23" eb="24">
      <t>カ</t>
    </rPh>
    <rPh sb="24" eb="25">
      <t>セン</t>
    </rPh>
    <phoneticPr fontId="2"/>
  </si>
  <si>
    <t>【女子】</t>
    <rPh sb="1" eb="2">
      <t>オンナ</t>
    </rPh>
    <rPh sb="2" eb="3">
      <t>コ</t>
    </rPh>
    <phoneticPr fontId="2"/>
  </si>
  <si>
    <t>25-17</t>
    <phoneticPr fontId="2"/>
  </si>
  <si>
    <t>○１部残留</t>
    <rPh sb="2" eb="3">
      <t>ブ</t>
    </rPh>
    <rPh sb="3" eb="5">
      <t>ザンリュウ</t>
    </rPh>
    <phoneticPr fontId="13"/>
  </si>
  <si>
    <t>●２部残留</t>
    <rPh sb="2" eb="3">
      <t>ブ</t>
    </rPh>
    <rPh sb="3" eb="5">
      <t>ザンリュウ</t>
    </rPh>
    <phoneticPr fontId="13"/>
  </si>
  <si>
    <t>志学館大学</t>
    <rPh sb="0" eb="5">
      <t>シガクカンダイガク</t>
    </rPh>
    <phoneticPr fontId="2"/>
  </si>
  <si>
    <t>1部11位(次回1部11位)</t>
    <rPh sb="1" eb="2">
      <t>ブ</t>
    </rPh>
    <rPh sb="4" eb="5">
      <t>イ</t>
    </rPh>
    <phoneticPr fontId="2"/>
  </si>
  <si>
    <t>2部2位(次回2部2位)</t>
    <rPh sb="1" eb="2">
      <t>ブ</t>
    </rPh>
    <rPh sb="3" eb="4">
      <t>イ</t>
    </rPh>
    <phoneticPr fontId="2"/>
  </si>
  <si>
    <t>平成29年度九州大学春季バレーボール女子リーグ佐賀大会</t>
  </si>
  <si>
    <t>期間：平成29年5月18日（木）～5月21日（日）</t>
  </si>
  <si>
    <t>会場：市村記念体育館</t>
  </si>
  <si>
    <t>勝</t>
  </si>
  <si>
    <t>負</t>
  </si>
  <si>
    <t>得セット</t>
  </si>
  <si>
    <t>失セット</t>
  </si>
  <si>
    <t>順位</t>
  </si>
  <si>
    <t>中村学園大学</t>
    <rPh sb="0" eb="2">
      <t>ナカムラ</t>
    </rPh>
    <rPh sb="2" eb="4">
      <t>ガクエン</t>
    </rPh>
    <rPh sb="4" eb="6">
      <t>ダイガク</t>
    </rPh>
    <phoneticPr fontId="2"/>
  </si>
  <si>
    <t>香蘭女子短期大学</t>
    <rPh sb="0" eb="1">
      <t>コウ</t>
    </rPh>
    <rPh sb="1" eb="2">
      <t>ラン</t>
    </rPh>
    <rPh sb="2" eb="4">
      <t>ジョシ</t>
    </rPh>
    <rPh sb="4" eb="6">
      <t>タンキ</t>
    </rPh>
    <rPh sb="6" eb="8">
      <t>ダイガク</t>
    </rPh>
    <phoneticPr fontId="2"/>
  </si>
  <si>
    <t>鹿児島大学</t>
    <rPh sb="0" eb="3">
      <t>カゴシマ</t>
    </rPh>
    <rPh sb="3" eb="5">
      <t>ダイガク</t>
    </rPh>
    <phoneticPr fontId="2"/>
  </si>
  <si>
    <t>長崎大学</t>
    <rPh sb="0" eb="2">
      <t>ナガサキ</t>
    </rPh>
    <rPh sb="2" eb="4">
      <t>ダイガク</t>
    </rPh>
    <phoneticPr fontId="2"/>
  </si>
  <si>
    <t>西南学院大学</t>
    <rPh sb="0" eb="2">
      <t>セイナン</t>
    </rPh>
    <rPh sb="2" eb="4">
      <t>ガクイン</t>
    </rPh>
    <rPh sb="4" eb="6">
      <t>ダイガク</t>
    </rPh>
    <phoneticPr fontId="2"/>
  </si>
  <si>
    <t>熊本大学</t>
    <rPh sb="0" eb="2">
      <t>クマモト</t>
    </rPh>
    <rPh sb="2" eb="4">
      <t>ダイガク</t>
    </rPh>
    <phoneticPr fontId="2"/>
  </si>
  <si>
    <t>琉球大学</t>
    <rPh sb="0" eb="2">
      <t>リュウキュウ</t>
    </rPh>
    <rPh sb="2" eb="4">
      <t>ダイガク</t>
    </rPh>
    <phoneticPr fontId="2"/>
  </si>
  <si>
    <t>沖縄大学</t>
    <rPh sb="0" eb="2">
      <t>オキナワ</t>
    </rPh>
    <rPh sb="2" eb="4">
      <t>ダイガク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</si>
  <si>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</si>
  <si>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筑紫女学園大学</t>
    <rPh sb="0" eb="2">
      <t>チクシ</t>
    </rPh>
    <rPh sb="2" eb="3">
      <t>ジョ</t>
    </rPh>
    <rPh sb="3" eb="5">
      <t>ガクエン</t>
    </rPh>
    <rPh sb="5" eb="7">
      <t>ダイガク</t>
    </rPh>
    <phoneticPr fontId="2"/>
  </si>
  <si>
    <t>宮崎大学</t>
    <rPh sb="0" eb="2">
      <t>ミヤザキ</t>
    </rPh>
    <rPh sb="2" eb="4">
      <t>ダイガク</t>
    </rPh>
    <phoneticPr fontId="2"/>
  </si>
  <si>
    <t>熊本県立大学</t>
    <rPh sb="0" eb="4">
      <t>クマモトケンリツ</t>
    </rPh>
    <rPh sb="4" eb="6">
      <t>ダイガク</t>
    </rPh>
    <phoneticPr fontId="2"/>
  </si>
  <si>
    <t>別府大学</t>
    <rPh sb="0" eb="2">
      <t>ベップ</t>
    </rPh>
    <rPh sb="2" eb="4">
      <t>ダイガク</t>
    </rPh>
    <phoneticPr fontId="2"/>
  </si>
  <si>
    <t>大分大学</t>
    <rPh sb="0" eb="2">
      <t>オオイタ</t>
    </rPh>
    <rPh sb="2" eb="4">
      <t>ダイガク</t>
    </rPh>
    <phoneticPr fontId="2"/>
  </si>
  <si>
    <t>沖縄国際大学</t>
    <rPh sb="0" eb="2">
      <t>オキナワ</t>
    </rPh>
    <rPh sb="2" eb="4">
      <t>コクサイ</t>
    </rPh>
    <rPh sb="4" eb="6">
      <t>ダイガク</t>
    </rPh>
    <phoneticPr fontId="2"/>
  </si>
  <si>
    <t>北九州市立大学</t>
    <rPh sb="0" eb="3">
      <t>キタキュウシュウ</t>
    </rPh>
    <rPh sb="3" eb="5">
      <t>イチリツ</t>
    </rPh>
    <rPh sb="5" eb="7">
      <t>ダイガク</t>
    </rPh>
    <phoneticPr fontId="2"/>
  </si>
  <si>
    <t>九州大学</t>
    <rPh sb="0" eb="2">
      <t>キュウシュウ</t>
    </rPh>
    <rPh sb="2" eb="4">
      <t>ダイガク</t>
    </rPh>
    <phoneticPr fontId="2"/>
  </si>
  <si>
    <t>福岡女学院大学</t>
    <rPh sb="0" eb="2">
      <t>フクオカ</t>
    </rPh>
    <rPh sb="2" eb="5">
      <t>ジョガクイン</t>
    </rPh>
    <rPh sb="5" eb="7">
      <t>ダイガク</t>
    </rPh>
    <phoneticPr fontId="2"/>
  </si>
  <si>
    <t>長崎県立大学</t>
    <rPh sb="0" eb="4">
      <t>ナガサキケンリツ</t>
    </rPh>
    <rPh sb="4" eb="6">
      <t>ダイガク</t>
    </rPh>
    <phoneticPr fontId="2"/>
  </si>
  <si>
    <t>南九州大学</t>
    <rPh sb="0" eb="1">
      <t>ミナミ</t>
    </rPh>
    <rPh sb="1" eb="3">
      <t>キュウシュウ</t>
    </rPh>
    <rPh sb="3" eb="5">
      <t>ダイガク</t>
    </rPh>
    <phoneticPr fontId="2"/>
  </si>
  <si>
    <t>16-25</t>
    <phoneticPr fontId="2"/>
  </si>
  <si>
    <t>17-25</t>
    <phoneticPr fontId="2"/>
  </si>
  <si>
    <t>沖縄国際大学</t>
    <rPh sb="0" eb="4">
      <t>オキナワコクサイ</t>
    </rPh>
    <rPh sb="4" eb="6">
      <t>ニシキュウシュウダイガク</t>
    </rPh>
    <phoneticPr fontId="2"/>
  </si>
  <si>
    <t>18-25</t>
    <phoneticPr fontId="2"/>
  </si>
  <si>
    <t>21-25</t>
    <phoneticPr fontId="2"/>
  </si>
  <si>
    <t>熊本県立大学</t>
    <rPh sb="0" eb="2">
      <t>クマモト</t>
    </rPh>
    <rPh sb="2" eb="4">
      <t>ケンリツ</t>
    </rPh>
    <rPh sb="4" eb="6">
      <t>キタキュウシュウダイガク</t>
    </rPh>
    <phoneticPr fontId="2"/>
  </si>
  <si>
    <t>17-25</t>
    <phoneticPr fontId="2"/>
  </si>
  <si>
    <t>長崎県立大学</t>
    <rPh sb="0" eb="2">
      <t>ナガサキ</t>
    </rPh>
    <rPh sb="2" eb="4">
      <t>ケンリツ</t>
    </rPh>
    <rPh sb="4" eb="6">
      <t>ダイガク</t>
    </rPh>
    <phoneticPr fontId="2"/>
  </si>
  <si>
    <t>1・2部間</t>
    <rPh sb="3" eb="4">
      <t>ブ</t>
    </rPh>
    <rPh sb="4" eb="5">
      <t>アイダ</t>
    </rPh>
    <phoneticPr fontId="2"/>
  </si>
  <si>
    <t>2・3部間</t>
    <rPh sb="3" eb="4">
      <t>ブ</t>
    </rPh>
    <rPh sb="4" eb="5">
      <t>アイダ</t>
    </rPh>
    <phoneticPr fontId="2"/>
  </si>
  <si>
    <t>3・4部間</t>
    <rPh sb="3" eb="4">
      <t>ブ</t>
    </rPh>
    <rPh sb="4" eb="5">
      <t>アイダ</t>
    </rPh>
    <phoneticPr fontId="2"/>
  </si>
  <si>
    <t>4・5部間</t>
    <rPh sb="3" eb="4">
      <t>ブ</t>
    </rPh>
    <rPh sb="4" eb="5">
      <t>アイダ</t>
    </rPh>
    <phoneticPr fontId="13"/>
  </si>
  <si>
    <t>5・6部間</t>
    <rPh sb="3" eb="4">
      <t>ブ</t>
    </rPh>
    <rPh sb="4" eb="5">
      <t>アイダ</t>
    </rPh>
    <phoneticPr fontId="13"/>
  </si>
  <si>
    <t>1・2部間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</si>
</sst>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2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平成明朝"/>
      <family val="3"/>
      <charset val="128"/>
    </font>
    <font>
      <b/>
      <sz val="10"/>
      <name val="ＭＳ ゴシック"/>
      <family val="3"/>
      <charset val="128"/>
    </font>
    <font>
      <sz val="11"/>
      <color indexed="8"/>
      <name val="ＭＳ Ｐゴシック"/>
      <family val="2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3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9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3" fillId="0" borderId="10" xfId="0" applyFont="1" applyFill="1" applyBorder="1" applyAlignment="1" applyProtection="1">
      <alignment horizontal="center" vertical="center" wrapText="1" shrinkToFit="1"/>
    </xf>
    <xf numFmtId="0" fontId="3" fillId="0" borderId="9" xfId="0" applyFont="1" applyBorder="1" applyAlignment="1" applyProtection="1">
      <alignment horizontal="center" vertical="center" wrapText="1" shrinkToFit="1"/>
    </xf>
    <xf numFmtId="0" fontId="3" fillId="0" borderId="15" xfId="0" applyFont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63077</xdr:colOff>
      <xdr:row>5</xdr:row>
      <xdr:rowOff>51859</xdr:rowOff>
    </xdr:from>
    <xdr:to>
      <xdr:col>9</xdr:col>
      <xdr:colOff>59267</xdr:colOff>
      <xdr:row>10</xdr:row>
      <xdr:rowOff>25401</xdr:rowOff>
    </xdr:to>
    <xdr:pic>
      <xdr:nvPicPr>
        <xdr:cNvPr id="6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12477" y="1093259"/>
          <a:ext cx="775123" cy="735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76200</xdr:colOff>
      <xdr:row>11</xdr:row>
      <xdr:rowOff>125095</xdr:rowOff>
    </xdr:from>
    <xdr:to>
      <xdr:col>16</xdr:col>
      <xdr:colOff>135466</xdr:colOff>
      <xdr:row>17</xdr:row>
      <xdr:rowOff>0</xdr:rowOff>
    </xdr:to>
    <xdr:pic>
      <xdr:nvPicPr>
        <xdr:cNvPr id="7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700867" y="2080895"/>
          <a:ext cx="897466" cy="789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110067</xdr:colOff>
      <xdr:row>18</xdr:row>
      <xdr:rowOff>126365</xdr:rowOff>
    </xdr:from>
    <xdr:to>
      <xdr:col>23</xdr:col>
      <xdr:colOff>110065</xdr:colOff>
      <xdr:row>24</xdr:row>
      <xdr:rowOff>43964</xdr:rowOff>
    </xdr:to>
    <xdr:pic>
      <xdr:nvPicPr>
        <xdr:cNvPr id="8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742267" y="3148965"/>
          <a:ext cx="897465" cy="83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64770</xdr:colOff>
      <xdr:row>25</xdr:row>
      <xdr:rowOff>136525</xdr:rowOff>
    </xdr:from>
    <xdr:to>
      <xdr:col>30</xdr:col>
      <xdr:colOff>111760</xdr:colOff>
      <xdr:row>31</xdr:row>
      <xdr:rowOff>10160</xdr:rowOff>
    </xdr:to>
    <xdr:pic>
      <xdr:nvPicPr>
        <xdr:cNvPr id="9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76470" y="4213225"/>
          <a:ext cx="1050290" cy="788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</xdr:colOff>
      <xdr:row>4</xdr:row>
      <xdr:rowOff>136525</xdr:rowOff>
    </xdr:from>
    <xdr:to>
      <xdr:col>9</xdr:col>
      <xdr:colOff>66640</xdr:colOff>
      <xdr:row>10</xdr:row>
      <xdr:rowOff>40640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59890" y="1010285"/>
          <a:ext cx="794350" cy="818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50800</xdr:colOff>
      <xdr:row>11</xdr:row>
      <xdr:rowOff>125096</xdr:rowOff>
    </xdr:from>
    <xdr:to>
      <xdr:col>16</xdr:col>
      <xdr:colOff>101600</xdr:colOff>
      <xdr:row>17</xdr:row>
      <xdr:rowOff>51514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651760" y="2065656"/>
          <a:ext cx="904240" cy="840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81280</xdr:colOff>
      <xdr:row>18</xdr:row>
      <xdr:rowOff>126365</xdr:rowOff>
    </xdr:from>
    <xdr:to>
      <xdr:col>23</xdr:col>
      <xdr:colOff>91440</xdr:colOff>
      <xdr:row>24</xdr:row>
      <xdr:rowOff>43964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698240" y="3133725"/>
          <a:ext cx="873760" cy="83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64770</xdr:colOff>
      <xdr:row>25</xdr:row>
      <xdr:rowOff>136525</xdr:rowOff>
    </xdr:from>
    <xdr:to>
      <xdr:col>30</xdr:col>
      <xdr:colOff>60960</xdr:colOff>
      <xdr:row>31</xdr:row>
      <xdr:rowOff>10160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58690" y="4210685"/>
          <a:ext cx="880110" cy="788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</xdr:colOff>
      <xdr:row>4</xdr:row>
      <xdr:rowOff>136526</xdr:rowOff>
    </xdr:from>
    <xdr:to>
      <xdr:col>9</xdr:col>
      <xdr:colOff>66640</xdr:colOff>
      <xdr:row>10</xdr:row>
      <xdr:rowOff>8468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54810" y="1025526"/>
          <a:ext cx="867163" cy="786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50800</xdr:colOff>
      <xdr:row>11</xdr:row>
      <xdr:rowOff>125095</xdr:rowOff>
    </xdr:from>
    <xdr:to>
      <xdr:col>16</xdr:col>
      <xdr:colOff>69480</xdr:colOff>
      <xdr:row>16</xdr:row>
      <xdr:rowOff>101600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675467" y="2080895"/>
          <a:ext cx="856880" cy="7385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135467</xdr:colOff>
      <xdr:row>18</xdr:row>
      <xdr:rowOff>126366</xdr:rowOff>
    </xdr:from>
    <xdr:to>
      <xdr:col>23</xdr:col>
      <xdr:colOff>101599</xdr:colOff>
      <xdr:row>23</xdr:row>
      <xdr:rowOff>143934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767667" y="3148966"/>
          <a:ext cx="863599" cy="7795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64770</xdr:colOff>
      <xdr:row>25</xdr:row>
      <xdr:rowOff>136525</xdr:rowOff>
    </xdr:from>
    <xdr:to>
      <xdr:col>30</xdr:col>
      <xdr:colOff>111760</xdr:colOff>
      <xdr:row>31</xdr:row>
      <xdr:rowOff>10160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751070" y="4213225"/>
          <a:ext cx="935990" cy="788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137583</xdr:colOff>
      <xdr:row>19</xdr:row>
      <xdr:rowOff>85725</xdr:rowOff>
    </xdr:from>
    <xdr:to>
      <xdr:col>30</xdr:col>
      <xdr:colOff>118533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39166" y="3207808"/>
          <a:ext cx="690034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8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4650" y="1050925"/>
          <a:ext cx="755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9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80640" y="1831975"/>
          <a:ext cx="68199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10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60750" y="2574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11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49750" y="3336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12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38750" y="4098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13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127750" y="4860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4650" y="1050925"/>
          <a:ext cx="7556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80640" y="1831975"/>
          <a:ext cx="68199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60750" y="2574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49750" y="3336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38750" y="4098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127750" y="486092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7"/>
  <sheetViews>
    <sheetView tabSelected="1" zoomScale="150" workbookViewId="0">
      <selection activeCell="X37" sqref="X37"/>
    </sheetView>
  </sheetViews>
  <sheetFormatPr defaultColWidth="7.625" defaultRowHeight="13.5"/>
  <cols>
    <col min="1" max="2" width="4" style="70" customWidth="1"/>
    <col min="3" max="3" width="12.375" style="70" customWidth="1"/>
    <col min="4" max="4" width="2.375" style="70" customWidth="1"/>
    <col min="5" max="5" width="0.875" style="70" customWidth="1"/>
    <col min="6" max="6" width="2" style="70" customWidth="1"/>
    <col min="7" max="7" width="1.875" style="70" customWidth="1"/>
    <col min="8" max="8" width="2.125" style="70" customWidth="1"/>
    <col min="9" max="9" width="0.875" style="70" customWidth="1"/>
    <col min="10" max="11" width="2.125" style="70" customWidth="1"/>
    <col min="12" max="12" width="1" style="70" customWidth="1"/>
    <col min="13" max="13" width="2.375" style="70" customWidth="1"/>
    <col min="14" max="14" width="2.125" style="70" customWidth="1"/>
    <col min="15" max="15" width="2.375" style="70" customWidth="1"/>
    <col min="16" max="16" width="0.875" style="70" customWidth="1"/>
    <col min="17" max="17" width="2.125" style="70" customWidth="1"/>
    <col min="18" max="18" width="2.875" style="70" customWidth="1"/>
    <col min="19" max="19" width="1" style="70" customWidth="1"/>
    <col min="20" max="21" width="2.125" style="70" customWidth="1"/>
    <col min="22" max="22" width="2.5" style="70" customWidth="1"/>
    <col min="23" max="23" width="0.875" style="70" customWidth="1"/>
    <col min="24" max="25" width="2.875" style="70" customWidth="1"/>
    <col min="26" max="26" width="0.875" style="70" customWidth="1"/>
    <col min="27" max="27" width="2" style="70" customWidth="1"/>
    <col min="28" max="28" width="2.125" style="70" customWidth="1"/>
    <col min="29" max="29" width="2" style="70" customWidth="1"/>
    <col min="30" max="30" width="0.875" style="70" customWidth="1"/>
    <col min="31" max="31" width="2" style="70" customWidth="1"/>
    <col min="32" max="33" width="3.625" style="70" customWidth="1"/>
    <col min="34" max="35" width="6.875" style="70" customWidth="1"/>
    <col min="36" max="36" width="3.875" style="70" customWidth="1"/>
    <col min="37" max="16384" width="7.625" style="70"/>
  </cols>
  <sheetData>
    <row r="1" spans="1:37" ht="18.75">
      <c r="A1" s="78" t="s">
        <v>65</v>
      </c>
      <c r="B1" s="57" t="s">
        <v>163</v>
      </c>
      <c r="C1" s="57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7">
      <c r="B2" s="55" t="s">
        <v>164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7">
      <c r="B3" s="56" t="s">
        <v>165</v>
      </c>
      <c r="C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</row>
    <row r="4" spans="1:37" ht="12.75" customHeight="1">
      <c r="B4" s="53"/>
      <c r="C4" s="4" t="s">
        <v>37</v>
      </c>
      <c r="D4" s="92" t="str">
        <f>C5</f>
        <v>鹿屋体育大学</v>
      </c>
      <c r="E4" s="93"/>
      <c r="F4" s="93"/>
      <c r="G4" s="93"/>
      <c r="H4" s="93"/>
      <c r="I4" s="93"/>
      <c r="J4" s="94"/>
      <c r="K4" s="92" t="str">
        <f>C12</f>
        <v>福岡大学</v>
      </c>
      <c r="L4" s="93"/>
      <c r="M4" s="93"/>
      <c r="N4" s="93"/>
      <c r="O4" s="93"/>
      <c r="P4" s="93"/>
      <c r="Q4" s="94"/>
      <c r="R4" s="92" t="str">
        <f>C19</f>
        <v>長崎国際大学</v>
      </c>
      <c r="S4" s="93"/>
      <c r="T4" s="93"/>
      <c r="U4" s="93"/>
      <c r="V4" s="93"/>
      <c r="W4" s="93"/>
      <c r="X4" s="94"/>
      <c r="Y4" s="92" t="str">
        <f>C26</f>
        <v>福岡教育大学</v>
      </c>
      <c r="Z4" s="93"/>
      <c r="AA4" s="93"/>
      <c r="AB4" s="93"/>
      <c r="AC4" s="93"/>
      <c r="AD4" s="93"/>
      <c r="AE4" s="94"/>
      <c r="AF4" s="5" t="s">
        <v>166</v>
      </c>
      <c r="AG4" s="6" t="s">
        <v>167</v>
      </c>
      <c r="AH4" s="7" t="s">
        <v>168</v>
      </c>
      <c r="AI4" s="8" t="s">
        <v>169</v>
      </c>
      <c r="AJ4" s="9" t="s">
        <v>170</v>
      </c>
      <c r="AK4" s="10"/>
    </row>
    <row r="5" spans="1:37" ht="12.75" customHeight="1">
      <c r="B5" s="95">
        <v>1</v>
      </c>
      <c r="C5" s="99" t="s">
        <v>39</v>
      </c>
      <c r="D5" s="2"/>
      <c r="E5" s="11"/>
      <c r="F5" s="11"/>
      <c r="G5" s="11"/>
      <c r="H5" s="11"/>
      <c r="I5" s="11"/>
      <c r="J5" s="12"/>
      <c r="K5" s="2" t="str">
        <f>IF(OR(K8&gt;=2,Q8&gt;=2),IF(K8&gt;Q8,"○","●"),"-")</f>
        <v>○</v>
      </c>
      <c r="L5" s="11"/>
      <c r="M5" s="11"/>
      <c r="N5" s="11"/>
      <c r="O5" s="11"/>
      <c r="P5" s="11"/>
      <c r="Q5" s="12"/>
      <c r="R5" s="2" t="str">
        <f t="shared" ref="R5" si="0">IF(OR(R8&gt;=2,X8&gt;=2),IF(R8&gt;X8,"○","●"),"-")</f>
        <v>○</v>
      </c>
      <c r="S5" s="11"/>
      <c r="T5" s="11"/>
      <c r="U5" s="11"/>
      <c r="V5" s="11"/>
      <c r="W5" s="11"/>
      <c r="X5" s="12"/>
      <c r="Y5" s="2" t="str">
        <f t="shared" ref="Y5" si="1">IF(OR(Y8&gt;=2,AE8&gt;=2),IF(Y8&gt;AE8,"○","●"),"-")</f>
        <v>○</v>
      </c>
      <c r="Z5" s="11"/>
      <c r="AA5" s="11"/>
      <c r="AB5" s="11"/>
      <c r="AC5" s="11"/>
      <c r="AD5" s="11"/>
      <c r="AE5" s="12"/>
      <c r="AF5" s="102">
        <f>COUNTIF(D5:AE5,"○")</f>
        <v>3</v>
      </c>
      <c r="AG5" s="102">
        <f>COUNTIF(D5:AE5,"●")</f>
        <v>0</v>
      </c>
      <c r="AH5" s="102">
        <f>D8+K8+R8+Y8</f>
        <v>9</v>
      </c>
      <c r="AI5" s="102">
        <f>J8+Q8+X8+AE8</f>
        <v>1</v>
      </c>
      <c r="AJ5" s="106">
        <v>1</v>
      </c>
      <c r="AK5" s="10"/>
    </row>
    <row r="6" spans="1:37" ht="12.75" customHeight="1">
      <c r="B6" s="96"/>
      <c r="C6" s="100"/>
      <c r="D6" s="2"/>
      <c r="E6" s="11"/>
      <c r="F6" s="11"/>
      <c r="G6" s="11"/>
      <c r="H6" s="11"/>
      <c r="I6" s="11"/>
      <c r="J6" s="12"/>
      <c r="K6" s="13"/>
      <c r="L6" s="11">
        <f>IF(M6&gt;O6,1,0)</f>
        <v>1</v>
      </c>
      <c r="M6" s="24">
        <v>25</v>
      </c>
      <c r="N6" s="11" t="str">
        <f>IF(M6="","","－")</f>
        <v>－</v>
      </c>
      <c r="O6" s="24">
        <v>20</v>
      </c>
      <c r="P6" s="11">
        <f>IF(M6&lt;O6,1,0)</f>
        <v>0</v>
      </c>
      <c r="Q6" s="12"/>
      <c r="R6" s="13"/>
      <c r="S6" s="11">
        <f t="shared" ref="S6:S10" si="2">IF(T6&gt;V6,1,0)</f>
        <v>1</v>
      </c>
      <c r="T6" s="24">
        <v>25</v>
      </c>
      <c r="U6" s="11" t="str">
        <f t="shared" ref="U6:AB10" si="3">IF(T6="","","－")</f>
        <v>－</v>
      </c>
      <c r="V6" s="24">
        <v>20</v>
      </c>
      <c r="W6" s="11">
        <f t="shared" ref="W6:W10" si="4">IF(T6&lt;V6,1,0)</f>
        <v>0</v>
      </c>
      <c r="X6" s="12"/>
      <c r="Y6" s="13"/>
      <c r="Z6" s="11">
        <f t="shared" ref="Z6:Z10" si="5">IF(AA6&gt;AC6,1,0)</f>
        <v>1</v>
      </c>
      <c r="AA6" s="24">
        <v>25</v>
      </c>
      <c r="AB6" s="11" t="str">
        <f t="shared" ref="AB6:AB7" si="6">IF(AA6="","","－")</f>
        <v>－</v>
      </c>
      <c r="AC6" s="24">
        <v>16</v>
      </c>
      <c r="AD6" s="11">
        <f t="shared" ref="AD6:AD10" si="7">IF(AA6&lt;AC6,1,0)</f>
        <v>0</v>
      </c>
      <c r="AE6" s="12"/>
      <c r="AF6" s="103"/>
      <c r="AG6" s="103"/>
      <c r="AH6" s="104"/>
      <c r="AI6" s="104"/>
      <c r="AJ6" s="107"/>
    </row>
    <row r="7" spans="1:37" ht="12.75" customHeight="1">
      <c r="B7" s="97"/>
      <c r="C7" s="100"/>
      <c r="D7" s="2"/>
      <c r="E7" s="11"/>
      <c r="F7" s="11"/>
      <c r="G7" s="11"/>
      <c r="H7" s="11"/>
      <c r="I7" s="11"/>
      <c r="J7" s="12"/>
      <c r="L7" s="11">
        <f>IF(M7&gt;O7,1,0)</f>
        <v>0</v>
      </c>
      <c r="M7" s="24">
        <v>22</v>
      </c>
      <c r="N7" s="11" t="str">
        <f>IF(M7="","","－")</f>
        <v>－</v>
      </c>
      <c r="O7" s="24">
        <v>25</v>
      </c>
      <c r="P7" s="11">
        <f>IF(M7&lt;O7,1,0)</f>
        <v>1</v>
      </c>
      <c r="Q7" s="83"/>
      <c r="S7" s="11">
        <f t="shared" si="2"/>
        <v>1</v>
      </c>
      <c r="T7" s="24">
        <v>25</v>
      </c>
      <c r="U7" s="11" t="str">
        <f t="shared" si="3"/>
        <v>－</v>
      </c>
      <c r="V7" s="24">
        <v>21</v>
      </c>
      <c r="W7" s="11">
        <f t="shared" si="4"/>
        <v>0</v>
      </c>
      <c r="X7" s="83"/>
      <c r="Z7" s="11">
        <f t="shared" si="5"/>
        <v>1</v>
      </c>
      <c r="AA7" s="24">
        <v>25</v>
      </c>
      <c r="AB7" s="11" t="str">
        <f t="shared" si="6"/>
        <v>－</v>
      </c>
      <c r="AC7" s="24">
        <v>17</v>
      </c>
      <c r="AD7" s="11">
        <f t="shared" si="7"/>
        <v>0</v>
      </c>
      <c r="AE7" s="83"/>
      <c r="AF7" s="109">
        <f>SUM(M6:M10,T6:T10,F6:F10,AA6:AA10)</f>
        <v>249</v>
      </c>
      <c r="AG7" s="110"/>
      <c r="AH7" s="104"/>
      <c r="AI7" s="104"/>
      <c r="AJ7" s="107"/>
    </row>
    <row r="8" spans="1:37" ht="12.75" customHeight="1">
      <c r="B8" s="96"/>
      <c r="C8" s="100"/>
      <c r="D8" s="2"/>
      <c r="E8" s="11"/>
      <c r="F8" s="11"/>
      <c r="G8" s="11"/>
      <c r="H8" s="11"/>
      <c r="I8" s="11"/>
      <c r="J8" s="12"/>
      <c r="K8" s="2">
        <f>L6+L7+L8+L9+L10</f>
        <v>3</v>
      </c>
      <c r="L8" s="11">
        <f t="shared" ref="L8" si="8">IF(M8&gt;O8,1,0)</f>
        <v>1</v>
      </c>
      <c r="M8" s="24">
        <v>25</v>
      </c>
      <c r="N8" s="11" t="str">
        <f t="shared" ref="N8:N9" si="9">IF(M8="","","－")</f>
        <v>－</v>
      </c>
      <c r="O8" s="24">
        <v>8</v>
      </c>
      <c r="P8" s="11">
        <f t="shared" ref="P8:P10" si="10">IF(M8&lt;O8,1,0)</f>
        <v>0</v>
      </c>
      <c r="Q8" s="12">
        <f>P6+P7+P8+P9+P10</f>
        <v>1</v>
      </c>
      <c r="R8" s="2">
        <f>S6+S7+S8+S9+S10</f>
        <v>3</v>
      </c>
      <c r="S8" s="11">
        <f t="shared" si="2"/>
        <v>1</v>
      </c>
      <c r="T8" s="24">
        <v>25</v>
      </c>
      <c r="U8" s="11" t="str">
        <f>IF(T8="","","－")</f>
        <v>－</v>
      </c>
      <c r="V8" s="24">
        <v>23</v>
      </c>
      <c r="W8" s="11">
        <f t="shared" si="4"/>
        <v>0</v>
      </c>
      <c r="X8" s="12">
        <f t="shared" ref="X8" si="11">W6+W7+W8+W9+W10</f>
        <v>0</v>
      </c>
      <c r="Y8" s="2">
        <f>Z6+Z7+Z8+Z9+Z10</f>
        <v>3</v>
      </c>
      <c r="Z8" s="11">
        <f t="shared" si="5"/>
        <v>1</v>
      </c>
      <c r="AA8" s="24">
        <v>27</v>
      </c>
      <c r="AB8" s="11" t="str">
        <f t="shared" si="3"/>
        <v>－</v>
      </c>
      <c r="AC8" s="24">
        <v>25</v>
      </c>
      <c r="AD8" s="11">
        <f t="shared" si="7"/>
        <v>0</v>
      </c>
      <c r="AE8" s="12">
        <f>AD6+AD7+AD8+AD9+AD10</f>
        <v>0</v>
      </c>
      <c r="AF8" s="53"/>
      <c r="AG8" s="54"/>
      <c r="AH8" s="104"/>
      <c r="AI8" s="104"/>
      <c r="AJ8" s="107"/>
    </row>
    <row r="9" spans="1:37" ht="12.75" customHeight="1">
      <c r="B9" s="96"/>
      <c r="C9" s="100"/>
      <c r="D9" s="2"/>
      <c r="E9" s="11"/>
      <c r="F9" s="11"/>
      <c r="G9" s="11"/>
      <c r="H9" s="11"/>
      <c r="I9" s="11"/>
      <c r="J9" s="12"/>
      <c r="K9" s="2"/>
      <c r="L9" s="11">
        <f>IF(M9&gt;O9,1,0)</f>
        <v>1</v>
      </c>
      <c r="M9" s="24">
        <v>25</v>
      </c>
      <c r="N9" s="11" t="str">
        <f t="shared" si="9"/>
        <v>－</v>
      </c>
      <c r="O9" s="24">
        <v>21</v>
      </c>
      <c r="P9" s="11">
        <f>IF(M9&lt;O9,1,0)</f>
        <v>0</v>
      </c>
      <c r="Q9" s="12"/>
      <c r="R9" s="2"/>
      <c r="S9" s="11">
        <f t="shared" si="2"/>
        <v>0</v>
      </c>
      <c r="T9" s="24"/>
      <c r="U9" s="11" t="str">
        <f t="shared" si="3"/>
        <v/>
      </c>
      <c r="V9" s="24"/>
      <c r="W9" s="11">
        <f t="shared" si="4"/>
        <v>0</v>
      </c>
      <c r="X9" s="12"/>
      <c r="Y9" s="2"/>
      <c r="Z9" s="11">
        <f t="shared" si="5"/>
        <v>0</v>
      </c>
      <c r="AA9" s="24"/>
      <c r="AB9" s="11" t="str">
        <f t="shared" si="3"/>
        <v/>
      </c>
      <c r="AC9" s="24"/>
      <c r="AD9" s="11">
        <f t="shared" si="7"/>
        <v>0</v>
      </c>
      <c r="AE9" s="12"/>
      <c r="AF9" s="53"/>
      <c r="AG9" s="54"/>
      <c r="AH9" s="104"/>
      <c r="AI9" s="104"/>
      <c r="AJ9" s="107"/>
    </row>
    <row r="10" spans="1:37" ht="12.75" customHeight="1">
      <c r="B10" s="96"/>
      <c r="C10" s="100"/>
      <c r="D10" s="2"/>
      <c r="E10" s="11"/>
      <c r="F10" s="11"/>
      <c r="G10" s="11"/>
      <c r="H10" s="11"/>
      <c r="I10" s="11"/>
      <c r="J10" s="12"/>
      <c r="K10" s="2"/>
      <c r="L10" s="11">
        <f>IF(M10&gt;O10,1,0)</f>
        <v>0</v>
      </c>
      <c r="M10" s="24"/>
      <c r="N10" s="11" t="str">
        <f>IF(M10="","","－")</f>
        <v/>
      </c>
      <c r="O10" s="24"/>
      <c r="P10" s="11">
        <f t="shared" si="10"/>
        <v>0</v>
      </c>
      <c r="Q10" s="12"/>
      <c r="R10" s="2"/>
      <c r="S10" s="11">
        <f t="shared" si="2"/>
        <v>0</v>
      </c>
      <c r="T10" s="24"/>
      <c r="U10" s="11" t="str">
        <f t="shared" si="3"/>
        <v/>
      </c>
      <c r="V10" s="24"/>
      <c r="W10" s="11">
        <f t="shared" si="4"/>
        <v>0</v>
      </c>
      <c r="X10" s="12"/>
      <c r="Y10" s="2"/>
      <c r="Z10" s="11">
        <f t="shared" si="5"/>
        <v>0</v>
      </c>
      <c r="AA10" s="24"/>
      <c r="AB10" s="11" t="str">
        <f t="shared" si="3"/>
        <v/>
      </c>
      <c r="AC10" s="24"/>
      <c r="AD10" s="11">
        <f t="shared" si="7"/>
        <v>0</v>
      </c>
      <c r="AE10" s="12"/>
      <c r="AF10" s="109">
        <f>SUM(O6:O10,V6:V10,H6:H10,AC6:AC10)</f>
        <v>196</v>
      </c>
      <c r="AG10" s="111"/>
      <c r="AH10" s="105"/>
      <c r="AI10" s="105"/>
      <c r="AJ10" s="107"/>
    </row>
    <row r="11" spans="1:37" ht="12.75" customHeight="1">
      <c r="B11" s="98"/>
      <c r="C11" s="101"/>
      <c r="D11" s="14"/>
      <c r="E11" s="15"/>
      <c r="F11" s="15"/>
      <c r="G11" s="15"/>
      <c r="H11" s="15"/>
      <c r="I11" s="15"/>
      <c r="J11" s="16"/>
      <c r="K11" s="14"/>
      <c r="L11" s="15"/>
      <c r="M11" s="15"/>
      <c r="N11" s="15"/>
      <c r="O11" s="15"/>
      <c r="P11" s="15"/>
      <c r="Q11" s="16"/>
      <c r="R11" s="14"/>
      <c r="S11" s="15"/>
      <c r="T11" s="15"/>
      <c r="U11" s="15"/>
      <c r="V11" s="15"/>
      <c r="W11" s="15"/>
      <c r="X11" s="16"/>
      <c r="Y11" s="14"/>
      <c r="Z11" s="15"/>
      <c r="AA11" s="15"/>
      <c r="AB11" s="15"/>
      <c r="AC11" s="15"/>
      <c r="AD11" s="15"/>
      <c r="AE11" s="16"/>
      <c r="AF11" s="112">
        <f>IF(AF10&gt;0,AF7/AF10,"-")</f>
        <v>1.2704081632653061</v>
      </c>
      <c r="AG11" s="111"/>
      <c r="AH11" s="112">
        <f>IF(AI5&gt;0,AH5/AI5,"-")</f>
        <v>9</v>
      </c>
      <c r="AI11" s="110"/>
      <c r="AJ11" s="108"/>
    </row>
    <row r="12" spans="1:37" ht="12.75" customHeight="1">
      <c r="B12" s="95">
        <v>2</v>
      </c>
      <c r="C12" s="99" t="s">
        <v>40</v>
      </c>
      <c r="D12" s="11" t="str">
        <f>IF(OR(D15&gt;=2,J15&gt;=2),IF(D15&gt;J15,"○","●"),"-")</f>
        <v>●</v>
      </c>
      <c r="E12" s="18"/>
      <c r="F12" s="18"/>
      <c r="G12" s="18"/>
      <c r="H12" s="18"/>
      <c r="I12" s="18"/>
      <c r="J12" s="19"/>
      <c r="K12" s="20"/>
      <c r="L12" s="18"/>
      <c r="M12" s="18"/>
      <c r="N12" s="18"/>
      <c r="O12" s="18"/>
      <c r="P12" s="18"/>
      <c r="Q12" s="19"/>
      <c r="R12" s="2" t="str">
        <f>IF(OR(R15&gt;=2,X15&gt;=2),IF(R15&gt;X15,"○","●"),"-")</f>
        <v>○</v>
      </c>
      <c r="S12" s="11"/>
      <c r="T12" s="11"/>
      <c r="U12" s="11"/>
      <c r="V12" s="11"/>
      <c r="W12" s="11"/>
      <c r="X12" s="12"/>
      <c r="Y12" s="2" t="str">
        <f>IF(OR(Y15&gt;=2,AE15&gt;=2),IF(Y15&gt;AE15,"○","●"),"-")</f>
        <v>●</v>
      </c>
      <c r="Z12" s="11"/>
      <c r="AA12" s="11"/>
      <c r="AB12" s="11"/>
      <c r="AC12" s="11"/>
      <c r="AD12" s="11"/>
      <c r="AE12" s="12"/>
      <c r="AF12" s="102">
        <f>COUNTIF(D12:AE12,"○")</f>
        <v>1</v>
      </c>
      <c r="AG12" s="102">
        <f>COUNTIF(D12:AE12,"●")</f>
        <v>2</v>
      </c>
      <c r="AH12" s="102">
        <f>D15+K15+R15+Y15</f>
        <v>6</v>
      </c>
      <c r="AI12" s="102">
        <f>J15+Q15+X15+AE15</f>
        <v>7</v>
      </c>
      <c r="AJ12" s="106">
        <v>3</v>
      </c>
    </row>
    <row r="13" spans="1:37" ht="12.75" customHeight="1">
      <c r="B13" s="97"/>
      <c r="C13" s="100"/>
      <c r="D13" s="13"/>
      <c r="E13" s="11">
        <f>IF(F13&gt;H13,1,0)</f>
        <v>0</v>
      </c>
      <c r="F13" s="11">
        <f>IF(O6="","",O6)</f>
        <v>20</v>
      </c>
      <c r="G13" s="11" t="str">
        <f>IF(N6="","",N6)</f>
        <v>－</v>
      </c>
      <c r="H13" s="11">
        <f>IF(M6="","",M6)</f>
        <v>25</v>
      </c>
      <c r="I13" s="11">
        <f>IF(F13&lt;H13,1,0)</f>
        <v>1</v>
      </c>
      <c r="J13" s="12"/>
      <c r="K13" s="2"/>
      <c r="L13" s="11"/>
      <c r="M13" s="11"/>
      <c r="N13" s="11"/>
      <c r="O13" s="11"/>
      <c r="P13" s="11"/>
      <c r="Q13" s="12"/>
      <c r="R13" s="13"/>
      <c r="S13" s="11">
        <f>IF(T13&gt;V13,1,0)</f>
        <v>1</v>
      </c>
      <c r="T13" s="24">
        <v>25</v>
      </c>
      <c r="U13" s="11" t="str">
        <f>IF(T13="","","－")</f>
        <v>－</v>
      </c>
      <c r="V13" s="24">
        <v>21</v>
      </c>
      <c r="W13" s="11">
        <f>IF(T13&lt;V13,1,0)</f>
        <v>0</v>
      </c>
      <c r="X13" s="12"/>
      <c r="Y13" s="13"/>
      <c r="Z13" s="11">
        <f>IF(AA13&gt;AC13,1,0)</f>
        <v>1</v>
      </c>
      <c r="AA13" s="24">
        <v>25</v>
      </c>
      <c r="AB13" s="11" t="str">
        <f>IF(AA13="","","－")</f>
        <v>－</v>
      </c>
      <c r="AC13" s="24">
        <v>15</v>
      </c>
      <c r="AD13" s="11">
        <f>IF(AA13&lt;AC13,1,0)</f>
        <v>0</v>
      </c>
      <c r="AE13" s="12"/>
      <c r="AF13" s="103"/>
      <c r="AG13" s="103"/>
      <c r="AH13" s="104"/>
      <c r="AI13" s="104"/>
      <c r="AJ13" s="107"/>
    </row>
    <row r="14" spans="1:37" ht="12.75" customHeight="1">
      <c r="B14" s="97"/>
      <c r="C14" s="100"/>
      <c r="E14" s="11">
        <f>IF(F14&gt;H14,1,0)</f>
        <v>1</v>
      </c>
      <c r="F14" s="11">
        <f>IF(O7="","",O7)</f>
        <v>25</v>
      </c>
      <c r="G14" s="11" t="str">
        <f>IF(N7="","",N7)</f>
        <v>－</v>
      </c>
      <c r="H14" s="11">
        <f>IF(M7="","",M7)</f>
        <v>22</v>
      </c>
      <c r="I14" s="11">
        <f t="shared" ref="I14:I16" si="12">IF(F14&lt;H14,1,0)</f>
        <v>0</v>
      </c>
      <c r="K14" s="2"/>
      <c r="L14" s="11"/>
      <c r="M14" s="11"/>
      <c r="N14" s="11"/>
      <c r="O14" s="11"/>
      <c r="P14" s="11"/>
      <c r="Q14" s="12"/>
      <c r="S14" s="11">
        <f>IF(T14&gt;V14,1,0)</f>
        <v>0</v>
      </c>
      <c r="T14" s="24">
        <v>15</v>
      </c>
      <c r="U14" s="11" t="str">
        <f>IF(T14="","","－")</f>
        <v>－</v>
      </c>
      <c r="V14" s="24">
        <v>25</v>
      </c>
      <c r="W14" s="11">
        <f>IF(T14&lt;V14,1,0)</f>
        <v>1</v>
      </c>
      <c r="X14" s="83"/>
      <c r="Z14" s="11">
        <f>IF(AA14&gt;AC14,1,0)</f>
        <v>0</v>
      </c>
      <c r="AA14" s="24">
        <v>18</v>
      </c>
      <c r="AB14" s="11" t="str">
        <f>IF(AA14="","","－")</f>
        <v>－</v>
      </c>
      <c r="AC14" s="24">
        <v>25</v>
      </c>
      <c r="AD14" s="11">
        <f>IF(AA14&lt;AC14,1,0)</f>
        <v>1</v>
      </c>
      <c r="AE14" s="83"/>
      <c r="AF14" s="109">
        <f>SUM(M13:M17,T13:T17,F13:F17,AA13:AA17)</f>
        <v>268</v>
      </c>
      <c r="AG14" s="110"/>
      <c r="AH14" s="104"/>
      <c r="AI14" s="104"/>
      <c r="AJ14" s="107"/>
    </row>
    <row r="15" spans="1:37" ht="12.75" customHeight="1">
      <c r="B15" s="97"/>
      <c r="C15" s="100"/>
      <c r="D15" s="11">
        <f>E13+E14+E15+E16+E17</f>
        <v>1</v>
      </c>
      <c r="E15" s="11">
        <f>IF(F15&gt;H15,1,0)</f>
        <v>0</v>
      </c>
      <c r="F15" s="11">
        <f>IF(O8="","",O8)</f>
        <v>8</v>
      </c>
      <c r="G15" s="11" t="str">
        <f>IF(N8="","",N8)</f>
        <v>－</v>
      </c>
      <c r="H15" s="11">
        <f t="shared" ref="H15" si="13">IF(M8="","",M8)</f>
        <v>25</v>
      </c>
      <c r="I15" s="11">
        <f t="shared" si="12"/>
        <v>1</v>
      </c>
      <c r="J15" s="12">
        <f>I13+I14+I15+I16++I17</f>
        <v>3</v>
      </c>
      <c r="K15" s="2"/>
      <c r="L15" s="11"/>
      <c r="M15" s="11"/>
      <c r="N15" s="11"/>
      <c r="O15" s="11"/>
      <c r="P15" s="11"/>
      <c r="Q15" s="12"/>
      <c r="R15" s="2">
        <f>S13+S14+S15+S16++S17</f>
        <v>3</v>
      </c>
      <c r="S15" s="11">
        <f t="shared" ref="S15:S16" si="14">IF(T15&gt;V15,1,0)</f>
        <v>1</v>
      </c>
      <c r="T15" s="24">
        <v>25</v>
      </c>
      <c r="U15" s="11" t="str">
        <f>IF(T15="","","－")</f>
        <v>－</v>
      </c>
      <c r="V15" s="24">
        <v>13</v>
      </c>
      <c r="W15" s="11">
        <f t="shared" ref="W15:W16" si="15">IF(T15&lt;V15,1,0)</f>
        <v>0</v>
      </c>
      <c r="X15" s="12">
        <f>W13+W14+W15+W16+W17</f>
        <v>1</v>
      </c>
      <c r="Y15" s="2">
        <f>Z13+Z14+Z15+Z16++Z17</f>
        <v>2</v>
      </c>
      <c r="Z15" s="11">
        <f t="shared" ref="Z15:Z16" si="16">IF(AA15&gt;AC15,1,0)</f>
        <v>0</v>
      </c>
      <c r="AA15" s="24">
        <v>21</v>
      </c>
      <c r="AB15" s="11" t="str">
        <f t="shared" ref="AB15:AB16" si="17">IF(AA15="","","－")</f>
        <v>－</v>
      </c>
      <c r="AC15" s="24">
        <v>25</v>
      </c>
      <c r="AD15" s="11">
        <f t="shared" ref="AD15:AD16" si="18">IF(AA15&lt;AC15,1,0)</f>
        <v>1</v>
      </c>
      <c r="AE15" s="12">
        <f>AD13+AD14+AD15+AD16+AD17</f>
        <v>3</v>
      </c>
      <c r="AF15" s="53"/>
      <c r="AG15" s="54"/>
      <c r="AH15" s="104"/>
      <c r="AI15" s="104"/>
      <c r="AJ15" s="107"/>
    </row>
    <row r="16" spans="1:37" ht="12.75" customHeight="1">
      <c r="B16" s="97"/>
      <c r="C16" s="100"/>
      <c r="D16" s="11"/>
      <c r="E16" s="11">
        <f>IF(F16&gt;H16,1,0)</f>
        <v>0</v>
      </c>
      <c r="F16" s="11">
        <f t="shared" ref="F16" si="19">IF(O9="","",O9)</f>
        <v>21</v>
      </c>
      <c r="G16" s="11" t="str">
        <f>IF(N9="","",N9)</f>
        <v>－</v>
      </c>
      <c r="H16" s="11">
        <f>IF(M9="","",M9)</f>
        <v>25</v>
      </c>
      <c r="I16" s="11">
        <f t="shared" si="12"/>
        <v>1</v>
      </c>
      <c r="J16" s="12"/>
      <c r="K16" s="2"/>
      <c r="L16" s="11"/>
      <c r="M16" s="11"/>
      <c r="N16" s="11"/>
      <c r="O16" s="11"/>
      <c r="P16" s="11"/>
      <c r="Q16" s="12"/>
      <c r="R16" s="2"/>
      <c r="S16" s="11">
        <f t="shared" si="14"/>
        <v>1</v>
      </c>
      <c r="T16" s="24">
        <v>25</v>
      </c>
      <c r="U16" s="11" t="str">
        <f>IF(T16="","","－")</f>
        <v>－</v>
      </c>
      <c r="V16" s="24">
        <v>20</v>
      </c>
      <c r="W16" s="11">
        <f t="shared" si="15"/>
        <v>0</v>
      </c>
      <c r="X16" s="12"/>
      <c r="Y16" s="2"/>
      <c r="Z16" s="11">
        <f t="shared" si="16"/>
        <v>1</v>
      </c>
      <c r="AA16" s="24">
        <v>25</v>
      </c>
      <c r="AB16" s="11" t="str">
        <f t="shared" si="17"/>
        <v>－</v>
      </c>
      <c r="AC16" s="24">
        <v>16</v>
      </c>
      <c r="AD16" s="11">
        <f t="shared" si="18"/>
        <v>0</v>
      </c>
      <c r="AE16" s="12"/>
      <c r="AF16" s="53"/>
      <c r="AG16" s="54"/>
      <c r="AH16" s="104"/>
      <c r="AI16" s="104"/>
      <c r="AJ16" s="107"/>
    </row>
    <row r="17" spans="2:36" ht="12.75" customHeight="1">
      <c r="B17" s="97"/>
      <c r="C17" s="100"/>
      <c r="D17" s="11"/>
      <c r="E17" s="11">
        <f>IF(F17&gt;H17,1,0)</f>
        <v>0</v>
      </c>
      <c r="F17" s="11" t="str">
        <f>IF(O10="","",O10)</f>
        <v/>
      </c>
      <c r="G17" s="11" t="str">
        <f>IF(N10="","",N10)</f>
        <v/>
      </c>
      <c r="H17" s="11" t="str">
        <f>IF(M10="","",M10)</f>
        <v/>
      </c>
      <c r="I17" s="11">
        <f>IF(F17&lt;H17,1,0)</f>
        <v>0</v>
      </c>
      <c r="J17" s="12"/>
      <c r="K17" s="2"/>
      <c r="L17" s="11"/>
      <c r="M17" s="11"/>
      <c r="N17" s="11"/>
      <c r="O17" s="11"/>
      <c r="P17" s="11"/>
      <c r="Q17" s="12"/>
      <c r="R17" s="2"/>
      <c r="S17" s="11">
        <f>IF(T17&gt;V17,1,0)</f>
        <v>0</v>
      </c>
      <c r="T17" s="24"/>
      <c r="U17" s="11" t="str">
        <f>IF(T17="","","－")</f>
        <v/>
      </c>
      <c r="V17" s="24"/>
      <c r="W17" s="11">
        <f>IF(T17&lt;V17,1,0)</f>
        <v>0</v>
      </c>
      <c r="X17" s="12"/>
      <c r="Y17" s="2"/>
      <c r="Z17" s="11">
        <f>IF(AA17&gt;AC17,1,0)</f>
        <v>0</v>
      </c>
      <c r="AA17" s="24">
        <v>15</v>
      </c>
      <c r="AB17" s="11" t="str">
        <f>IF(AA17="","","－")</f>
        <v>－</v>
      </c>
      <c r="AC17" s="24">
        <v>17</v>
      </c>
      <c r="AD17" s="11">
        <f>IF(AA17&lt;AC17,1,0)</f>
        <v>1</v>
      </c>
      <c r="AE17" s="12"/>
      <c r="AF17" s="109">
        <f>SUM(O13:O17,V13:V17,H13:H17,AC13:AC17)</f>
        <v>274</v>
      </c>
      <c r="AG17" s="111"/>
      <c r="AH17" s="105"/>
      <c r="AI17" s="105"/>
      <c r="AJ17" s="107"/>
    </row>
    <row r="18" spans="2:36" ht="12.75" customHeight="1">
      <c r="B18" s="113"/>
      <c r="C18" s="101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  <c r="R18" s="14"/>
      <c r="S18" s="15"/>
      <c r="T18" s="15"/>
      <c r="U18" s="15"/>
      <c r="V18" s="15"/>
      <c r="W18" s="15"/>
      <c r="X18" s="16"/>
      <c r="Y18" s="14"/>
      <c r="Z18" s="15"/>
      <c r="AA18" s="15"/>
      <c r="AB18" s="15"/>
      <c r="AC18" s="15"/>
      <c r="AD18" s="15"/>
      <c r="AE18" s="16"/>
      <c r="AF18" s="112">
        <f>IF(AF17&gt;0,AF14/AF17,"-")</f>
        <v>0.97810218978102192</v>
      </c>
      <c r="AG18" s="111"/>
      <c r="AH18" s="112">
        <f>IF(AI12&gt;0,AH12/AI12,"-")</f>
        <v>0.8571428571428571</v>
      </c>
      <c r="AI18" s="110"/>
      <c r="AJ18" s="108"/>
    </row>
    <row r="19" spans="2:36" ht="12.75" customHeight="1">
      <c r="B19" s="95">
        <v>3</v>
      </c>
      <c r="C19" s="99" t="s">
        <v>41</v>
      </c>
      <c r="D19" s="11" t="str">
        <f>IF(OR(D22&gt;=2,J22&gt;=2),IF(D22&gt;J22,"○","●"),"-")</f>
        <v>●</v>
      </c>
      <c r="E19" s="18"/>
      <c r="F19" s="18"/>
      <c r="G19" s="18"/>
      <c r="H19" s="18"/>
      <c r="I19" s="18"/>
      <c r="J19" s="19"/>
      <c r="K19" s="11" t="str">
        <f>IF(OR(K22&gt;=2,Q22&gt;=2),IF(K22&gt;Q22,"○","●"),"-")</f>
        <v>●</v>
      </c>
      <c r="L19" s="18"/>
      <c r="M19" s="18"/>
      <c r="N19" s="18"/>
      <c r="O19" s="18"/>
      <c r="P19" s="18"/>
      <c r="Q19" s="19"/>
      <c r="R19" s="20"/>
      <c r="S19" s="18"/>
      <c r="T19" s="18"/>
      <c r="U19" s="18"/>
      <c r="V19" s="18"/>
      <c r="W19" s="18"/>
      <c r="X19" s="19"/>
      <c r="Y19" s="2" t="str">
        <f>IF(OR(Y22&gt;=2,AE22&gt;=2),IF(Y22&gt;AE22,"○","●"),"-")</f>
        <v>●</v>
      </c>
      <c r="Z19" s="11"/>
      <c r="AA19" s="11"/>
      <c r="AB19" s="11"/>
      <c r="AC19" s="11"/>
      <c r="AD19" s="11"/>
      <c r="AE19" s="12"/>
      <c r="AF19" s="114">
        <f>COUNTIF(D19:AE19,"○")</f>
        <v>0</v>
      </c>
      <c r="AG19" s="114">
        <f>COUNTIF(D19:AE19,"●")</f>
        <v>3</v>
      </c>
      <c r="AH19" s="115">
        <f>D22+K22+R22+Y22</f>
        <v>3</v>
      </c>
      <c r="AI19" s="114">
        <f>J22+Q22+X22+AE22</f>
        <v>9</v>
      </c>
      <c r="AJ19" s="106">
        <v>4</v>
      </c>
    </row>
    <row r="20" spans="2:36" ht="12.75" customHeight="1">
      <c r="B20" s="96"/>
      <c r="C20" s="100"/>
      <c r="D20" s="13"/>
      <c r="E20" s="11">
        <f>IF(F20&gt;H20,1,0)</f>
        <v>0</v>
      </c>
      <c r="F20" s="11">
        <f>IF(V6="","",V6)</f>
        <v>20</v>
      </c>
      <c r="G20" s="11" t="str">
        <f>IF(U6="","",U6)</f>
        <v>－</v>
      </c>
      <c r="H20" s="11">
        <f>IF(T6="","",T6)</f>
        <v>25</v>
      </c>
      <c r="I20" s="11">
        <f>IF(F20&lt;H20,1,0)</f>
        <v>1</v>
      </c>
      <c r="J20" s="12"/>
      <c r="K20" s="13"/>
      <c r="L20" s="11">
        <f>IF(M20&gt;O20,1,0)</f>
        <v>0</v>
      </c>
      <c r="M20" s="11">
        <f>IF(V13="","",V13)</f>
        <v>21</v>
      </c>
      <c r="N20" s="11" t="str">
        <f>IF(U13="","",U13)</f>
        <v>－</v>
      </c>
      <c r="O20" s="11">
        <f>IF(T13="","",T13)</f>
        <v>25</v>
      </c>
      <c r="P20" s="11">
        <f>IF(M20&lt;O20,1,0)</f>
        <v>1</v>
      </c>
      <c r="Q20" s="12"/>
      <c r="R20" s="2"/>
      <c r="S20" s="11"/>
      <c r="T20" s="11"/>
      <c r="U20" s="11"/>
      <c r="V20" s="11"/>
      <c r="W20" s="11"/>
      <c r="X20" s="12"/>
      <c r="Y20" s="13"/>
      <c r="Z20" s="11">
        <f>IF(AA20&gt;AC20,1,0)</f>
        <v>0</v>
      </c>
      <c r="AA20" s="24">
        <v>18</v>
      </c>
      <c r="AB20" s="11" t="str">
        <f>IF(AA20="","","－")</f>
        <v>－</v>
      </c>
      <c r="AC20" s="24">
        <v>25</v>
      </c>
      <c r="AD20" s="11">
        <f>IF(AA20&lt;AC20,1,0)</f>
        <v>1</v>
      </c>
      <c r="AE20" s="12"/>
      <c r="AF20" s="113"/>
      <c r="AG20" s="113"/>
      <c r="AH20" s="116"/>
      <c r="AI20" s="97"/>
      <c r="AJ20" s="107"/>
    </row>
    <row r="21" spans="2:36" ht="12.75" customHeight="1">
      <c r="B21" s="96"/>
      <c r="C21" s="100"/>
      <c r="D21" s="13"/>
      <c r="E21" s="11">
        <f>IF(F21&gt;H21,1,0)</f>
        <v>0</v>
      </c>
      <c r="F21" s="11">
        <f>IF(V7="","",V7)</f>
        <v>21</v>
      </c>
      <c r="G21" s="11" t="str">
        <f t="shared" ref="G21:G24" si="20">IF(U7="","",U7)</f>
        <v>－</v>
      </c>
      <c r="H21" s="11">
        <f t="shared" ref="H21:H22" si="21">IF(T7="","",T7)</f>
        <v>25</v>
      </c>
      <c r="I21" s="11">
        <f t="shared" ref="I21:I22" si="22">IF(F21&lt;H21,1,0)</f>
        <v>1</v>
      </c>
      <c r="J21" s="12"/>
      <c r="K21" s="13"/>
      <c r="L21" s="11">
        <f t="shared" ref="L21:L22" si="23">IF(M21&gt;O21,1,0)</f>
        <v>1</v>
      </c>
      <c r="M21" s="11">
        <f t="shared" ref="M21:M24" si="24">IF(V14="","",V14)</f>
        <v>25</v>
      </c>
      <c r="N21" s="11" t="str">
        <f t="shared" ref="N21:N24" si="25">IF(U14="","",U14)</f>
        <v>－</v>
      </c>
      <c r="O21" s="11">
        <f t="shared" ref="O21:O24" si="26">IF(T14="","",T14)</f>
        <v>15</v>
      </c>
      <c r="P21" s="11">
        <f t="shared" ref="P21:P22" si="27">IF(M21&lt;O21,1,0)</f>
        <v>0</v>
      </c>
      <c r="Q21" s="12"/>
      <c r="R21" s="2"/>
      <c r="S21" s="11"/>
      <c r="T21" s="11"/>
      <c r="U21" s="11"/>
      <c r="V21" s="11"/>
      <c r="W21" s="11"/>
      <c r="X21" s="12"/>
      <c r="Y21" s="13"/>
      <c r="Z21" s="11">
        <f t="shared" ref="Z21:Z22" si="28">IF(AA21&gt;AC21,1,0)</f>
        <v>0</v>
      </c>
      <c r="AA21" s="24">
        <v>20</v>
      </c>
      <c r="AB21" s="11" t="str">
        <f>IF(AA21="","","－")</f>
        <v>－</v>
      </c>
      <c r="AC21" s="24">
        <v>25</v>
      </c>
      <c r="AD21" s="11">
        <f t="shared" ref="AD21:AD22" si="29">IF(AA21&lt;AC21,1,0)</f>
        <v>1</v>
      </c>
      <c r="AE21" s="12"/>
      <c r="AF21" s="118">
        <f>SUM(M20:M24,T20:T24,F20:F24,AA20:AA24)</f>
        <v>241</v>
      </c>
      <c r="AG21" s="119"/>
      <c r="AH21" s="116"/>
      <c r="AI21" s="97"/>
      <c r="AJ21" s="107"/>
    </row>
    <row r="22" spans="2:36" ht="12.75" customHeight="1">
      <c r="B22" s="96"/>
      <c r="C22" s="100"/>
      <c r="D22" s="11">
        <f>E20+E21+E22+E23+E24</f>
        <v>0</v>
      </c>
      <c r="E22" s="11">
        <f>IF(F22&gt;H22,1,0)</f>
        <v>0</v>
      </c>
      <c r="F22" s="11">
        <f>IF(V8="","",V8)</f>
        <v>23</v>
      </c>
      <c r="G22" s="11" t="str">
        <f t="shared" si="20"/>
        <v>－</v>
      </c>
      <c r="H22" s="11">
        <f t="shared" si="21"/>
        <v>25</v>
      </c>
      <c r="I22" s="11">
        <f t="shared" si="22"/>
        <v>1</v>
      </c>
      <c r="J22" s="12">
        <f>I20+I21+I22+I23+I24</f>
        <v>3</v>
      </c>
      <c r="K22" s="11">
        <f>L20+L21+L22+L23+L24</f>
        <v>1</v>
      </c>
      <c r="L22" s="11">
        <f t="shared" si="23"/>
        <v>0</v>
      </c>
      <c r="M22" s="11">
        <f t="shared" si="24"/>
        <v>13</v>
      </c>
      <c r="N22" s="11" t="str">
        <f t="shared" si="25"/>
        <v>－</v>
      </c>
      <c r="O22" s="11">
        <f t="shared" si="26"/>
        <v>25</v>
      </c>
      <c r="P22" s="11">
        <f t="shared" si="27"/>
        <v>1</v>
      </c>
      <c r="Q22" s="12">
        <f>P20+P21+P22+P23+P24</f>
        <v>3</v>
      </c>
      <c r="R22" s="2"/>
      <c r="S22" s="11"/>
      <c r="T22" s="11"/>
      <c r="U22" s="11"/>
      <c r="V22" s="11"/>
      <c r="W22" s="11"/>
      <c r="X22" s="12"/>
      <c r="Y22" s="2">
        <f>Z20+Z21+Z22+Z23+Z24</f>
        <v>2</v>
      </c>
      <c r="Z22" s="11">
        <f t="shared" si="28"/>
        <v>1</v>
      </c>
      <c r="AA22" s="24">
        <v>25</v>
      </c>
      <c r="AB22" s="11" t="str">
        <f t="shared" ref="AB22" si="30">IF(AA22="","","－")</f>
        <v>－</v>
      </c>
      <c r="AC22" s="24">
        <v>19</v>
      </c>
      <c r="AD22" s="11">
        <f t="shared" si="29"/>
        <v>0</v>
      </c>
      <c r="AE22" s="12">
        <f>AD20+AD21+AD22+AD23+AD24</f>
        <v>3</v>
      </c>
      <c r="AF22" s="84"/>
      <c r="AG22" s="85"/>
      <c r="AH22" s="116"/>
      <c r="AI22" s="97"/>
      <c r="AJ22" s="107"/>
    </row>
    <row r="23" spans="2:36" ht="12.75" customHeight="1">
      <c r="B23" s="97"/>
      <c r="C23" s="100"/>
      <c r="E23" s="11">
        <f>IF(F23&gt;H23,1,0)</f>
        <v>0</v>
      </c>
      <c r="F23" s="11" t="str">
        <f>IF(V9="","",V9)</f>
        <v/>
      </c>
      <c r="G23" s="11" t="str">
        <f t="shared" si="20"/>
        <v/>
      </c>
      <c r="H23" s="11" t="str">
        <f>IF(T9="","",T9)</f>
        <v/>
      </c>
      <c r="I23" s="11">
        <f>IF(F23&lt;H23,1,0)</f>
        <v>0</v>
      </c>
      <c r="J23" s="83"/>
      <c r="L23" s="11">
        <f>IF(M23&gt;O23,1,0)</f>
        <v>0</v>
      </c>
      <c r="M23" s="11">
        <f t="shared" si="24"/>
        <v>20</v>
      </c>
      <c r="N23" s="11" t="str">
        <f t="shared" si="25"/>
        <v>－</v>
      </c>
      <c r="O23" s="11">
        <f t="shared" si="26"/>
        <v>25</v>
      </c>
      <c r="P23" s="11">
        <f>IF(M23&lt;O23,1,0)</f>
        <v>1</v>
      </c>
      <c r="Q23" s="83"/>
      <c r="R23" s="2"/>
      <c r="S23" s="11"/>
      <c r="T23" s="11"/>
      <c r="U23" s="11"/>
      <c r="V23" s="11"/>
      <c r="W23" s="11"/>
      <c r="X23" s="12"/>
      <c r="Z23" s="11">
        <f>IF(AA23&gt;AC23,1,0)</f>
        <v>1</v>
      </c>
      <c r="AA23" s="24">
        <v>25</v>
      </c>
      <c r="AB23" s="11" t="str">
        <f>IF(AA23="","","－")</f>
        <v>－</v>
      </c>
      <c r="AC23" s="24">
        <v>16</v>
      </c>
      <c r="AD23" s="11">
        <f>IF(AA23&lt;AC23,1,0)</f>
        <v>0</v>
      </c>
      <c r="AF23" s="84"/>
      <c r="AG23" s="85"/>
      <c r="AH23" s="116"/>
      <c r="AI23" s="97"/>
      <c r="AJ23" s="107"/>
    </row>
    <row r="24" spans="2:36" ht="12.75" customHeight="1">
      <c r="B24" s="96"/>
      <c r="C24" s="100"/>
      <c r="D24" s="11"/>
      <c r="E24" s="11">
        <f>IF(F24&gt;H24,1,0)</f>
        <v>0</v>
      </c>
      <c r="F24" s="11" t="str">
        <f>IF(V10="","",V10)</f>
        <v/>
      </c>
      <c r="G24" s="11" t="str">
        <f t="shared" si="20"/>
        <v/>
      </c>
      <c r="H24" s="11" t="str">
        <f>IF(T10="","",T10)</f>
        <v/>
      </c>
      <c r="I24" s="11">
        <f>IF(F24&lt;H24,1,0)</f>
        <v>0</v>
      </c>
      <c r="J24" s="12"/>
      <c r="K24" s="11"/>
      <c r="L24" s="11">
        <f>IF(M24&gt;O24,1,0)</f>
        <v>0</v>
      </c>
      <c r="M24" s="11" t="str">
        <f t="shared" si="24"/>
        <v/>
      </c>
      <c r="N24" s="11" t="str">
        <f t="shared" si="25"/>
        <v/>
      </c>
      <c r="O24" s="11" t="str">
        <f t="shared" si="26"/>
        <v/>
      </c>
      <c r="P24" s="11">
        <f>IF(M24&lt;O24,1,0)</f>
        <v>0</v>
      </c>
      <c r="Q24" s="12"/>
      <c r="R24" s="2"/>
      <c r="S24" s="11"/>
      <c r="T24" s="11"/>
      <c r="U24" s="11"/>
      <c r="V24" s="11"/>
      <c r="W24" s="11"/>
      <c r="X24" s="12"/>
      <c r="Y24" s="2"/>
      <c r="Z24" s="11">
        <f>IF(AA24&gt;AC24,1,0)</f>
        <v>0</v>
      </c>
      <c r="AA24" s="24">
        <v>10</v>
      </c>
      <c r="AB24" s="11" t="str">
        <f>IF(AA24="","","－")</f>
        <v>－</v>
      </c>
      <c r="AC24" s="24">
        <v>15</v>
      </c>
      <c r="AD24" s="11">
        <f>IF(AA24&lt;AC24,1,0)</f>
        <v>1</v>
      </c>
      <c r="AE24" s="12"/>
      <c r="AF24" s="118">
        <f>SUM(O20:O24,V20:V24,H20:H24,AC20:AC24)</f>
        <v>265</v>
      </c>
      <c r="AG24" s="119"/>
      <c r="AH24" s="117"/>
      <c r="AI24" s="113"/>
      <c r="AJ24" s="107"/>
    </row>
    <row r="25" spans="2:36" ht="12.75" customHeight="1">
      <c r="B25" s="98"/>
      <c r="C25" s="101"/>
      <c r="D25" s="15"/>
      <c r="E25" s="15"/>
      <c r="F25" s="15"/>
      <c r="G25" s="15"/>
      <c r="H25" s="15"/>
      <c r="I25" s="15"/>
      <c r="J25" s="16"/>
      <c r="K25" s="15"/>
      <c r="L25" s="15"/>
      <c r="M25" s="15"/>
      <c r="N25" s="15"/>
      <c r="O25" s="15"/>
      <c r="P25" s="15"/>
      <c r="Q25" s="16"/>
      <c r="R25" s="14"/>
      <c r="S25" s="15"/>
      <c r="T25" s="15"/>
      <c r="U25" s="15"/>
      <c r="V25" s="15"/>
      <c r="W25" s="15"/>
      <c r="X25" s="16"/>
      <c r="Y25" s="14"/>
      <c r="Z25" s="15"/>
      <c r="AA25" s="15"/>
      <c r="AB25" s="15"/>
      <c r="AC25" s="22"/>
      <c r="AD25" s="15"/>
      <c r="AE25" s="16"/>
      <c r="AF25" s="112">
        <f>IF(AF24&gt;0,AF23/AF24,"-")</f>
        <v>0</v>
      </c>
      <c r="AG25" s="111"/>
      <c r="AH25" s="112">
        <f>IF(AI19&gt;0,AH19/AI19,"-")</f>
        <v>0.33333333333333331</v>
      </c>
      <c r="AI25" s="110"/>
      <c r="AJ25" s="108"/>
    </row>
    <row r="26" spans="2:36" ht="12.75" customHeight="1">
      <c r="B26" s="95">
        <v>4</v>
      </c>
      <c r="C26" s="99" t="s">
        <v>42</v>
      </c>
      <c r="D26" s="11" t="str">
        <f>IF(OR(D29&gt;=2,J29&gt;=2),IF(D29&gt;J29,"○","●"),"-")</f>
        <v>●</v>
      </c>
      <c r="E26" s="18"/>
      <c r="F26" s="18"/>
      <c r="G26" s="18"/>
      <c r="H26" s="18"/>
      <c r="I26" s="18"/>
      <c r="J26" s="19"/>
      <c r="K26" s="11" t="str">
        <f>IF(OR(K29&gt;=2,Q29&gt;=2),IF(K29&gt;Q29,"○","●"),"-")</f>
        <v>○</v>
      </c>
      <c r="L26" s="18"/>
      <c r="M26" s="18"/>
      <c r="N26" s="18"/>
      <c r="O26" s="18"/>
      <c r="P26" s="18"/>
      <c r="Q26" s="19"/>
      <c r="R26" s="11" t="str">
        <f>IF(OR(R29&gt;=2,X29&gt;=2),IF(R29&gt;X29,"○","●"),"-")</f>
        <v>○</v>
      </c>
      <c r="S26" s="18"/>
      <c r="T26" s="18"/>
      <c r="U26" s="18"/>
      <c r="V26" s="18"/>
      <c r="W26" s="18"/>
      <c r="X26" s="19"/>
      <c r="Y26" s="20"/>
      <c r="Z26" s="18"/>
      <c r="AA26" s="18"/>
      <c r="AB26" s="18"/>
      <c r="AC26" s="18"/>
      <c r="AD26" s="18"/>
      <c r="AE26" s="19"/>
      <c r="AF26" s="114">
        <f>COUNTIF(D26:AE26,"○")</f>
        <v>2</v>
      </c>
      <c r="AG26" s="114">
        <f>COUNTIF(D26:AE26,"●")</f>
        <v>1</v>
      </c>
      <c r="AH26" s="115">
        <f>D29+K29+R29+Y29</f>
        <v>6</v>
      </c>
      <c r="AI26" s="114">
        <f>J29+Q29+X29+AE29</f>
        <v>7</v>
      </c>
      <c r="AJ26" s="106">
        <v>2</v>
      </c>
    </row>
    <row r="27" spans="2:36" ht="12.75" customHeight="1">
      <c r="B27" s="97"/>
      <c r="C27" s="100"/>
      <c r="D27" s="23"/>
      <c r="E27" s="11">
        <f>IF(F27&gt;H27,1,0)</f>
        <v>0</v>
      </c>
      <c r="F27" s="11">
        <f>IF(AC6="","",AC6)</f>
        <v>16</v>
      </c>
      <c r="G27" s="11" t="str">
        <f>IF(AB6="","",AB6)</f>
        <v>－</v>
      </c>
      <c r="H27" s="11">
        <f>IF(AA6="","",AA6)</f>
        <v>25</v>
      </c>
      <c r="I27" s="11">
        <f>IF(F27&lt;H27,1,0)</f>
        <v>1</v>
      </c>
      <c r="J27" s="12"/>
      <c r="K27" s="23"/>
      <c r="L27" s="11">
        <f>IF(M27&gt;O27,1,0)</f>
        <v>0</v>
      </c>
      <c r="M27" s="11">
        <f>IF(AC13="","",AC13)</f>
        <v>15</v>
      </c>
      <c r="N27" s="11" t="str">
        <f>IF(AB13="","",AB13)</f>
        <v>－</v>
      </c>
      <c r="O27" s="11">
        <f>IF(AA13="","",AA13)</f>
        <v>25</v>
      </c>
      <c r="P27" s="11">
        <f t="shared" ref="P27:P31" si="31">IF(M27&lt;O27,1,0)</f>
        <v>1</v>
      </c>
      <c r="Q27" s="12"/>
      <c r="R27" s="23"/>
      <c r="S27" s="11">
        <f>IF(T27&gt;V27,1,0)</f>
        <v>1</v>
      </c>
      <c r="T27" s="11">
        <f>IF(AC20="","",AC20)</f>
        <v>25</v>
      </c>
      <c r="U27" s="11" t="str">
        <f>IF(AB20="","",AB20)</f>
        <v>－</v>
      </c>
      <c r="V27" s="11">
        <f>IF(AA20="","",AA20)</f>
        <v>18</v>
      </c>
      <c r="W27" s="11">
        <f t="shared" ref="W27:W31" si="32">IF(T27&lt;V27,1,0)</f>
        <v>0</v>
      </c>
      <c r="X27" s="12"/>
      <c r="Y27" s="2"/>
      <c r="Z27" s="11"/>
      <c r="AA27" s="11"/>
      <c r="AB27" s="11"/>
      <c r="AC27" s="11"/>
      <c r="AD27" s="11"/>
      <c r="AE27" s="12"/>
      <c r="AF27" s="113"/>
      <c r="AG27" s="113"/>
      <c r="AH27" s="116"/>
      <c r="AI27" s="97"/>
      <c r="AJ27" s="107"/>
    </row>
    <row r="28" spans="2:36" ht="12.75" customHeight="1">
      <c r="B28" s="97"/>
      <c r="C28" s="100"/>
      <c r="E28" s="11">
        <f>IF(F28&gt;H28,1,0)</f>
        <v>0</v>
      </c>
      <c r="F28" s="11">
        <f>IF(AC7="","",AC7)</f>
        <v>17</v>
      </c>
      <c r="G28" s="11" t="str">
        <f>IF(AB7="","",AB7)</f>
        <v>－</v>
      </c>
      <c r="H28" s="11">
        <f>IF(AA7="","",AA7)</f>
        <v>25</v>
      </c>
      <c r="I28" s="11">
        <f>IF(F28&lt;H28,1,0)</f>
        <v>1</v>
      </c>
      <c r="J28" s="12"/>
      <c r="L28" s="11">
        <f t="shared" ref="L28:L31" si="33">IF(M28&gt;O28,1,0)</f>
        <v>1</v>
      </c>
      <c r="M28" s="11">
        <f>IF(AC14="","",AC14)</f>
        <v>25</v>
      </c>
      <c r="N28" s="11" t="str">
        <f>IF(AB14="","",AB14)</f>
        <v>－</v>
      </c>
      <c r="O28" s="11">
        <f t="shared" ref="O28:O30" si="34">IF(AA14="","",AA14)</f>
        <v>18</v>
      </c>
      <c r="P28" s="11">
        <f t="shared" si="31"/>
        <v>0</v>
      </c>
      <c r="Q28" s="12"/>
      <c r="S28" s="11">
        <f t="shared" ref="S28:S31" si="35">IF(T28&gt;V28,1,0)</f>
        <v>1</v>
      </c>
      <c r="T28" s="11">
        <f t="shared" ref="T28:T29" si="36">IF(AC21="","",AC21)</f>
        <v>25</v>
      </c>
      <c r="U28" s="11" t="str">
        <f>IF(AB21="","",AB21)</f>
        <v>－</v>
      </c>
      <c r="V28" s="11">
        <f>IF(AA21="","",AA21)</f>
        <v>20</v>
      </c>
      <c r="W28" s="11">
        <f t="shared" si="32"/>
        <v>0</v>
      </c>
      <c r="X28" s="12"/>
      <c r="Y28" s="2"/>
      <c r="Z28" s="11"/>
      <c r="AA28" s="11"/>
      <c r="AB28" s="11"/>
      <c r="AC28" s="11"/>
      <c r="AD28" s="11"/>
      <c r="AE28" s="12"/>
      <c r="AF28" s="118">
        <f>SUM(M27:M31,T27:T31,F27:F31,AA27:AA31)</f>
        <v>256</v>
      </c>
      <c r="AG28" s="119"/>
      <c r="AH28" s="116"/>
      <c r="AI28" s="97"/>
      <c r="AJ28" s="107"/>
    </row>
    <row r="29" spans="2:36" ht="12.75" customHeight="1">
      <c r="B29" s="97"/>
      <c r="C29" s="100"/>
      <c r="D29" s="11">
        <f>E27+E28+E29+E30+E31</f>
        <v>0</v>
      </c>
      <c r="E29" s="11">
        <f>IF(F29&gt;H29,1,0)</f>
        <v>0</v>
      </c>
      <c r="F29" s="11">
        <f>IF(AC8="","",AC8)</f>
        <v>25</v>
      </c>
      <c r="G29" s="11" t="str">
        <f>IF(AB8="","",AB8)</f>
        <v>－</v>
      </c>
      <c r="H29" s="11">
        <f>IF(AA8="","",AA8)</f>
        <v>27</v>
      </c>
      <c r="I29" s="11">
        <f t="shared" ref="I29:I30" si="37">IF(F29&lt;H29,1,0)</f>
        <v>1</v>
      </c>
      <c r="J29" s="12">
        <f>I27+I28+I29+I30+I31</f>
        <v>3</v>
      </c>
      <c r="K29" s="11">
        <f>L27+L28+L29+L30+L31</f>
        <v>3</v>
      </c>
      <c r="L29" s="11">
        <f t="shared" si="33"/>
        <v>1</v>
      </c>
      <c r="M29" s="11">
        <f>IF(AC15="","",AC15)</f>
        <v>25</v>
      </c>
      <c r="N29" s="11" t="str">
        <f>IF(AB15="","",AB15)</f>
        <v>－</v>
      </c>
      <c r="O29" s="11">
        <f t="shared" si="34"/>
        <v>21</v>
      </c>
      <c r="P29" s="11">
        <f t="shared" si="31"/>
        <v>0</v>
      </c>
      <c r="Q29" s="12">
        <f>P27+P28+P29+P30+P31</f>
        <v>2</v>
      </c>
      <c r="R29" s="11">
        <f t="shared" ref="R29" si="38">S27+S28+S29+S30+S31</f>
        <v>3</v>
      </c>
      <c r="S29" s="11">
        <f t="shared" si="35"/>
        <v>0</v>
      </c>
      <c r="T29" s="11">
        <f t="shared" si="36"/>
        <v>19</v>
      </c>
      <c r="U29" s="11" t="str">
        <f>IF(AB22="","",AB22)</f>
        <v>－</v>
      </c>
      <c r="V29" s="11">
        <f>IF(AA22="","",AA22)</f>
        <v>25</v>
      </c>
      <c r="W29" s="11">
        <f t="shared" si="32"/>
        <v>1</v>
      </c>
      <c r="X29" s="12">
        <f t="shared" ref="X29" si="39">W27+W28+W29+W30+W31</f>
        <v>2</v>
      </c>
      <c r="Y29" s="2"/>
      <c r="Z29" s="11"/>
      <c r="AA29" s="11"/>
      <c r="AB29" s="11"/>
      <c r="AC29" s="11"/>
      <c r="AD29" s="11"/>
      <c r="AE29" s="12"/>
      <c r="AF29" s="84"/>
      <c r="AG29" s="85"/>
      <c r="AH29" s="116"/>
      <c r="AI29" s="97"/>
      <c r="AJ29" s="107"/>
    </row>
    <row r="30" spans="2:36" ht="12.75" customHeight="1">
      <c r="B30" s="97"/>
      <c r="C30" s="100"/>
      <c r="D30" s="11"/>
      <c r="E30" s="11">
        <f>IF(F30&gt;H30,1,0)</f>
        <v>0</v>
      </c>
      <c r="F30" s="11" t="str">
        <f>IF(AC9="","",AC9)</f>
        <v/>
      </c>
      <c r="G30" s="11" t="str">
        <f>IF(AB9="","",AB9)</f>
        <v/>
      </c>
      <c r="H30" s="11" t="str">
        <f>IF(AA9="","",AA9)</f>
        <v/>
      </c>
      <c r="I30" s="11">
        <f t="shared" si="37"/>
        <v>0</v>
      </c>
      <c r="J30" s="12"/>
      <c r="K30" s="11"/>
      <c r="L30" s="11">
        <f t="shared" si="33"/>
        <v>0</v>
      </c>
      <c r="M30" s="11">
        <f>IF(AC16="","",AC16)</f>
        <v>16</v>
      </c>
      <c r="N30" s="11" t="str">
        <f>IF(AB16="","",AB16)</f>
        <v>－</v>
      </c>
      <c r="O30" s="11">
        <f t="shared" si="34"/>
        <v>25</v>
      </c>
      <c r="P30" s="11">
        <f t="shared" si="31"/>
        <v>1</v>
      </c>
      <c r="Q30" s="12"/>
      <c r="R30" s="11"/>
      <c r="S30" s="11">
        <f t="shared" si="35"/>
        <v>0</v>
      </c>
      <c r="T30" s="11">
        <f>IF(AC23="","",AC23)</f>
        <v>16</v>
      </c>
      <c r="U30" s="11" t="str">
        <f>IF(AB23="","",AB23)</f>
        <v>－</v>
      </c>
      <c r="V30" s="11">
        <f>IF(AA23="","",AA23)</f>
        <v>25</v>
      </c>
      <c r="W30" s="11">
        <f t="shared" si="32"/>
        <v>1</v>
      </c>
      <c r="X30" s="12"/>
      <c r="Y30" s="2"/>
      <c r="Z30" s="11"/>
      <c r="AA30" s="11"/>
      <c r="AB30" s="11"/>
      <c r="AC30" s="11"/>
      <c r="AD30" s="11"/>
      <c r="AE30" s="12"/>
      <c r="AF30" s="84"/>
      <c r="AG30" s="85"/>
      <c r="AH30" s="116"/>
      <c r="AI30" s="97"/>
      <c r="AJ30" s="107"/>
    </row>
    <row r="31" spans="2:36" ht="12.75" customHeight="1">
      <c r="B31" s="97"/>
      <c r="C31" s="100"/>
      <c r="D31" s="11"/>
      <c r="E31" s="11">
        <f>IF(F31&gt;H31,1,0)</f>
        <v>0</v>
      </c>
      <c r="F31" s="11" t="str">
        <f>IF(AC10="","",AC10)</f>
        <v/>
      </c>
      <c r="G31" s="11" t="str">
        <f>IF(AB10="","",AB10)</f>
        <v/>
      </c>
      <c r="H31" s="11" t="str">
        <f>IF(AA10="","",AA10)</f>
        <v/>
      </c>
      <c r="I31" s="11">
        <f>IF(F31&lt;H31,1,0)</f>
        <v>0</v>
      </c>
      <c r="J31" s="12"/>
      <c r="K31" s="11"/>
      <c r="L31" s="11">
        <f t="shared" si="33"/>
        <v>1</v>
      </c>
      <c r="M31" s="11">
        <f>IF(AC17="","",AC17)</f>
        <v>17</v>
      </c>
      <c r="N31" s="11" t="str">
        <f>IF(AB17="","",AB17)</f>
        <v>－</v>
      </c>
      <c r="O31" s="11">
        <f>IF(AA17="","",AA17)</f>
        <v>15</v>
      </c>
      <c r="P31" s="11">
        <f t="shared" si="31"/>
        <v>0</v>
      </c>
      <c r="Q31" s="12"/>
      <c r="R31" s="11"/>
      <c r="S31" s="11">
        <f t="shared" si="35"/>
        <v>1</v>
      </c>
      <c r="T31" s="11">
        <f>IF(AC24="","",AC24)</f>
        <v>15</v>
      </c>
      <c r="U31" s="11" t="str">
        <f>IF(AB24="","",AB24)</f>
        <v>－</v>
      </c>
      <c r="V31" s="11">
        <f>IF(AA24="","",AA24)</f>
        <v>10</v>
      </c>
      <c r="W31" s="11">
        <f t="shared" si="32"/>
        <v>0</v>
      </c>
      <c r="X31" s="12"/>
      <c r="Y31" s="2"/>
      <c r="Z31" s="11"/>
      <c r="AA31" s="11"/>
      <c r="AB31" s="11"/>
      <c r="AC31" s="11"/>
      <c r="AD31" s="11"/>
      <c r="AE31" s="12"/>
      <c r="AF31" s="118">
        <f>SUM(O27:O31,V27:V31,H27:H31,AC27:AC31)</f>
        <v>279</v>
      </c>
      <c r="AG31" s="119"/>
      <c r="AH31" s="117"/>
      <c r="AI31" s="113"/>
      <c r="AJ31" s="107"/>
    </row>
    <row r="32" spans="2:36" ht="12.75" customHeight="1">
      <c r="B32" s="113"/>
      <c r="C32" s="101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6"/>
      <c r="R32" s="15"/>
      <c r="S32" s="15"/>
      <c r="T32" s="15"/>
      <c r="U32" s="15"/>
      <c r="V32" s="15"/>
      <c r="W32" s="15"/>
      <c r="X32" s="16"/>
      <c r="Y32" s="14"/>
      <c r="Z32" s="15"/>
      <c r="AA32" s="15"/>
      <c r="AB32" s="15"/>
      <c r="AC32" s="15"/>
      <c r="AD32" s="15"/>
      <c r="AE32" s="16"/>
      <c r="AF32" s="112">
        <f>IF(AF31&gt;0,AF28/AF31,"-")</f>
        <v>0.91756272401433692</v>
      </c>
      <c r="AG32" s="111"/>
      <c r="AH32" s="112">
        <f>IF(AI26&gt;0,AH26/AI26,"-")</f>
        <v>0.8571428571428571</v>
      </c>
      <c r="AI32" s="110"/>
      <c r="AJ32" s="108"/>
    </row>
    <row r="35" spans="1:17">
      <c r="C35" s="78"/>
    </row>
    <row r="36" spans="1:17" s="82" customFormat="1" ht="15.95" customHeight="1">
      <c r="A36" s="88"/>
      <c r="C36" s="90" t="s">
        <v>51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</row>
    <row r="37" spans="1:17" s="82" customFormat="1" ht="15.95" customHeight="1"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</row>
    <row r="38" spans="1:17" s="82" customFormat="1" ht="15.95" customHeight="1"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</row>
    <row r="39" spans="1:17" s="82" customFormat="1" ht="15.95" customHeight="1"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</row>
    <row r="40" spans="1:17" s="82" customFormat="1" ht="15.95" customHeight="1"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</row>
    <row r="41" spans="1:17" s="82" customFormat="1" ht="15.95" customHeight="1"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</row>
    <row r="42" spans="1:17" s="82" customFormat="1" ht="15.95" customHeight="1"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</row>
    <row r="43" spans="1:17"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</row>
    <row r="44" spans="1:17"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</row>
    <row r="45" spans="1:17"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</row>
    <row r="46" spans="1:17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</row>
    <row r="47" spans="1:17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</row>
  </sheetData>
  <mergeCells count="49">
    <mergeCell ref="AJ26:AJ32"/>
    <mergeCell ref="AF28:AG28"/>
    <mergeCell ref="AF31:AG31"/>
    <mergeCell ref="AF32:AG32"/>
    <mergeCell ref="AH32:AI32"/>
    <mergeCell ref="AI26:AI31"/>
    <mergeCell ref="B26:B32"/>
    <mergeCell ref="C26:C32"/>
    <mergeCell ref="AF26:AF27"/>
    <mergeCell ref="AG26:AG27"/>
    <mergeCell ref="AH26:AH31"/>
    <mergeCell ref="AI19:AI24"/>
    <mergeCell ref="AJ19:AJ25"/>
    <mergeCell ref="AF21:AG21"/>
    <mergeCell ref="AF24:AG24"/>
    <mergeCell ref="AF25:AG25"/>
    <mergeCell ref="AH25:AI25"/>
    <mergeCell ref="AJ12:AJ18"/>
    <mergeCell ref="AF14:AG14"/>
    <mergeCell ref="AF17:AG17"/>
    <mergeCell ref="AF18:AG18"/>
    <mergeCell ref="AH18:AI18"/>
    <mergeCell ref="AI12:AI17"/>
    <mergeCell ref="B19:B25"/>
    <mergeCell ref="C19:C25"/>
    <mergeCell ref="AF19:AF20"/>
    <mergeCell ref="AG19:AG20"/>
    <mergeCell ref="AH19:AH24"/>
    <mergeCell ref="B12:B18"/>
    <mergeCell ref="C12:C18"/>
    <mergeCell ref="AF12:AF13"/>
    <mergeCell ref="AG12:AG13"/>
    <mergeCell ref="AH12:AH17"/>
    <mergeCell ref="AI5:AI10"/>
    <mergeCell ref="AJ5:AJ11"/>
    <mergeCell ref="AF7:AG7"/>
    <mergeCell ref="AF10:AG10"/>
    <mergeCell ref="AF11:AG11"/>
    <mergeCell ref="AH11:AI11"/>
    <mergeCell ref="B5:B11"/>
    <mergeCell ref="C5:C11"/>
    <mergeCell ref="AF5:AF6"/>
    <mergeCell ref="AG5:AG6"/>
    <mergeCell ref="AH5:AH10"/>
    <mergeCell ref="C36:Q47"/>
    <mergeCell ref="D4:J4"/>
    <mergeCell ref="K4:Q4"/>
    <mergeCell ref="R4:X4"/>
    <mergeCell ref="Y4:AE4"/>
  </mergeCells>
  <phoneticPr fontId="2"/>
  <pageMargins left="0.78700000000000003" right="0.78700000000000003" top="0.98399999999999999" bottom="0.98399999999999999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="150" workbookViewId="0">
      <selection activeCell="D30" sqref="D30"/>
    </sheetView>
  </sheetViews>
  <sheetFormatPr defaultColWidth="9" defaultRowHeight="12.75"/>
  <cols>
    <col min="1" max="1" width="8.125" style="34" customWidth="1"/>
    <col min="2" max="2" width="22.875" style="34" customWidth="1"/>
    <col min="3" max="3" width="2.375" style="34" customWidth="1"/>
    <col min="4" max="4" width="8.5" style="34" customWidth="1"/>
    <col min="5" max="5" width="2.625" style="34" customWidth="1"/>
    <col min="6" max="6" width="22.875" style="34" customWidth="1"/>
    <col min="7" max="7" width="28" style="34" customWidth="1"/>
    <col min="8" max="8" width="17.625" style="34" customWidth="1"/>
    <col min="9" max="9" width="8.5" style="34" customWidth="1"/>
    <col min="10" max="10" width="17.5" style="34" customWidth="1"/>
    <col min="11" max="16384" width="9" style="34"/>
  </cols>
  <sheetData>
    <row r="1" spans="1:11" ht="25.5" customHeight="1">
      <c r="A1" s="136" t="s">
        <v>155</v>
      </c>
      <c r="B1" s="136"/>
      <c r="C1" s="136"/>
      <c r="D1" s="136"/>
      <c r="E1" s="136"/>
      <c r="F1" s="136"/>
      <c r="G1" s="33"/>
      <c r="H1" s="33"/>
      <c r="I1" s="33"/>
      <c r="J1" s="33"/>
      <c r="K1" s="33"/>
    </row>
    <row r="2" spans="1:11" ht="25.5" customHeight="1">
      <c r="A2" s="136"/>
      <c r="B2" s="136"/>
      <c r="C2" s="136"/>
      <c r="D2" s="136"/>
      <c r="E2" s="136"/>
      <c r="F2" s="136"/>
      <c r="G2" s="35"/>
      <c r="H2" s="35"/>
      <c r="I2" s="35"/>
      <c r="J2" s="35"/>
      <c r="K2" s="35"/>
    </row>
    <row r="3" spans="1:11" ht="25.5" customHeight="1">
      <c r="A3" s="36" t="s">
        <v>156</v>
      </c>
      <c r="D3" s="37"/>
      <c r="E3" s="37"/>
      <c r="F3" s="37"/>
      <c r="G3" s="37"/>
      <c r="H3" s="37"/>
      <c r="I3" s="37"/>
      <c r="J3" s="37"/>
      <c r="K3" s="35"/>
    </row>
    <row r="4" spans="1:11" ht="14.1" customHeight="1">
      <c r="A4" s="38" t="s">
        <v>199</v>
      </c>
      <c r="B4" s="38"/>
      <c r="C4" s="137">
        <v>3</v>
      </c>
      <c r="D4" s="39" t="s">
        <v>147</v>
      </c>
      <c r="E4" s="139">
        <v>1</v>
      </c>
      <c r="F4" s="38"/>
      <c r="J4" s="40"/>
    </row>
    <row r="5" spans="1:11" ht="14.1" customHeight="1">
      <c r="A5" s="38"/>
      <c r="B5" s="41" t="s">
        <v>158</v>
      </c>
      <c r="C5" s="138"/>
      <c r="D5" s="39" t="s">
        <v>148</v>
      </c>
      <c r="E5" s="140"/>
      <c r="F5" s="41" t="s">
        <v>159</v>
      </c>
    </row>
    <row r="6" spans="1:11" ht="14.1" customHeight="1">
      <c r="A6" s="38"/>
      <c r="B6" s="42" t="s">
        <v>160</v>
      </c>
      <c r="C6" s="138"/>
      <c r="D6" s="39" t="s">
        <v>149</v>
      </c>
      <c r="E6" s="140"/>
      <c r="F6" s="41" t="s">
        <v>143</v>
      </c>
      <c r="H6" s="40"/>
      <c r="I6" s="40"/>
      <c r="J6" s="40"/>
    </row>
    <row r="7" spans="1:11" ht="14.1" customHeight="1">
      <c r="A7" s="38"/>
      <c r="B7" s="41" t="s">
        <v>161</v>
      </c>
      <c r="C7" s="138"/>
      <c r="D7" s="39" t="s">
        <v>149</v>
      </c>
      <c r="E7" s="140"/>
      <c r="F7" s="41" t="s">
        <v>162</v>
      </c>
      <c r="H7" s="40"/>
      <c r="I7" s="40"/>
      <c r="J7" s="40"/>
    </row>
    <row r="8" spans="1:11" ht="14.1" customHeight="1">
      <c r="A8" s="38"/>
      <c r="B8" s="42"/>
      <c r="C8" s="138"/>
      <c r="D8" s="39"/>
      <c r="E8" s="140"/>
      <c r="F8" s="42"/>
      <c r="G8" s="42"/>
      <c r="H8" s="40"/>
      <c r="I8" s="40"/>
      <c r="J8" s="40"/>
    </row>
    <row r="9" spans="1:11" ht="14.1" customHeight="1">
      <c r="A9" s="38"/>
      <c r="B9" s="42"/>
      <c r="C9" s="42"/>
      <c r="D9" s="39"/>
      <c r="E9" s="42"/>
      <c r="F9" s="42"/>
      <c r="H9" s="40"/>
      <c r="I9" s="40"/>
      <c r="J9" s="40"/>
    </row>
    <row r="10" spans="1:11" ht="14.1" customHeight="1">
      <c r="A10" s="38" t="s">
        <v>204</v>
      </c>
      <c r="B10" s="38"/>
      <c r="C10" s="38"/>
      <c r="D10" s="43" t="s">
        <v>157</v>
      </c>
      <c r="E10" s="38"/>
      <c r="F10" s="38"/>
      <c r="H10" s="40"/>
      <c r="I10" s="40"/>
      <c r="J10" s="40"/>
    </row>
    <row r="11" spans="1:11" ht="14.1" customHeight="1">
      <c r="B11" s="41" t="s">
        <v>140</v>
      </c>
      <c r="C11" s="42"/>
      <c r="D11" s="43" t="s">
        <v>144</v>
      </c>
      <c r="E11" s="42"/>
      <c r="F11" s="41" t="s">
        <v>142</v>
      </c>
      <c r="H11" s="40"/>
      <c r="I11" s="40"/>
      <c r="J11" s="40"/>
    </row>
    <row r="12" spans="1:11" ht="14.1" customHeight="1">
      <c r="A12" s="38"/>
      <c r="B12" s="42" t="s">
        <v>134</v>
      </c>
      <c r="C12" s="44">
        <v>3</v>
      </c>
      <c r="D12" s="43" t="s">
        <v>145</v>
      </c>
      <c r="E12" s="44">
        <v>1</v>
      </c>
      <c r="F12" s="41" t="s">
        <v>133</v>
      </c>
      <c r="H12" s="40"/>
      <c r="I12" s="40"/>
      <c r="J12" s="40"/>
    </row>
    <row r="13" spans="1:11" ht="14.1" customHeight="1">
      <c r="A13" s="38"/>
      <c r="B13" s="41" t="s">
        <v>141</v>
      </c>
      <c r="C13" s="42"/>
      <c r="D13" s="43" t="s">
        <v>146</v>
      </c>
      <c r="E13" s="42"/>
      <c r="F13" s="41" t="s">
        <v>135</v>
      </c>
      <c r="H13" s="40"/>
      <c r="I13" s="40"/>
      <c r="J13" s="40"/>
    </row>
    <row r="14" spans="1:11" ht="14.1" customHeight="1">
      <c r="A14" s="38"/>
      <c r="B14" s="42"/>
      <c r="C14" s="42"/>
      <c r="D14" s="43"/>
      <c r="E14" s="42"/>
      <c r="F14" s="42"/>
      <c r="H14" s="40"/>
      <c r="I14" s="40"/>
      <c r="J14" s="40"/>
    </row>
    <row r="15" spans="1:11" ht="14.25" customHeight="1">
      <c r="A15" s="38"/>
      <c r="B15" s="38"/>
      <c r="C15" s="38"/>
      <c r="D15" s="42"/>
      <c r="E15" s="42"/>
      <c r="F15" s="38"/>
      <c r="H15" s="40"/>
      <c r="I15" s="40"/>
      <c r="J15" s="40"/>
    </row>
    <row r="16" spans="1:11" ht="14.1" customHeight="1">
      <c r="A16" s="38" t="s">
        <v>200</v>
      </c>
      <c r="B16" s="41" t="s">
        <v>150</v>
      </c>
      <c r="C16" s="141">
        <v>0</v>
      </c>
      <c r="D16" s="43" t="s">
        <v>191</v>
      </c>
      <c r="E16" s="141">
        <v>2</v>
      </c>
      <c r="F16" s="41" t="s">
        <v>151</v>
      </c>
      <c r="H16" s="40"/>
      <c r="I16" s="40"/>
      <c r="J16" s="40"/>
    </row>
    <row r="17" spans="1:10" ht="13.5">
      <c r="A17" s="38"/>
      <c r="B17" s="42" t="s">
        <v>136</v>
      </c>
      <c r="C17" s="141"/>
      <c r="D17" s="43" t="s">
        <v>192</v>
      </c>
      <c r="E17" s="141"/>
      <c r="F17" s="41" t="s">
        <v>137</v>
      </c>
      <c r="I17" s="40"/>
    </row>
    <row r="18" spans="1:10">
      <c r="A18" s="38"/>
      <c r="B18" s="42" t="s">
        <v>153</v>
      </c>
      <c r="C18" s="141"/>
      <c r="D18" s="43"/>
      <c r="E18" s="141"/>
      <c r="F18" s="42" t="s">
        <v>152</v>
      </c>
    </row>
    <row r="19" spans="1:10">
      <c r="A19" s="38"/>
      <c r="B19" s="45"/>
      <c r="C19" s="45"/>
      <c r="D19" s="45"/>
      <c r="E19" s="45"/>
      <c r="F19" s="45"/>
    </row>
    <row r="20" spans="1:10" ht="13.5">
      <c r="A20" s="38" t="s">
        <v>201</v>
      </c>
      <c r="B20" s="41" t="s">
        <v>88</v>
      </c>
      <c r="C20" s="44"/>
      <c r="D20" s="43" t="s">
        <v>194</v>
      </c>
      <c r="E20" s="44"/>
      <c r="F20" s="41" t="s">
        <v>89</v>
      </c>
      <c r="I20" s="40"/>
      <c r="J20" s="46"/>
    </row>
    <row r="21" spans="1:10" ht="13.5">
      <c r="A21" s="38"/>
      <c r="B21" s="47" t="s">
        <v>176</v>
      </c>
      <c r="C21" s="44">
        <v>0</v>
      </c>
      <c r="D21" s="43" t="s">
        <v>195</v>
      </c>
      <c r="E21" s="44">
        <v>2</v>
      </c>
      <c r="F21" s="42" t="s">
        <v>193</v>
      </c>
      <c r="I21" s="40"/>
      <c r="J21" s="46"/>
    </row>
    <row r="22" spans="1:10">
      <c r="A22" s="38"/>
      <c r="B22" s="42" t="s">
        <v>90</v>
      </c>
      <c r="C22" s="41"/>
      <c r="D22" s="48"/>
      <c r="E22" s="41"/>
      <c r="F22" s="42" t="s">
        <v>91</v>
      </c>
    </row>
    <row r="23" spans="1:10">
      <c r="A23" s="38"/>
      <c r="B23" s="42"/>
      <c r="C23" s="44"/>
      <c r="D23" s="39"/>
      <c r="E23" s="44"/>
      <c r="F23" s="42"/>
    </row>
    <row r="24" spans="1:10">
      <c r="A24" s="38" t="s">
        <v>202</v>
      </c>
      <c r="B24" s="41" t="s">
        <v>92</v>
      </c>
      <c r="C24" s="44"/>
      <c r="D24" s="43" t="s">
        <v>148</v>
      </c>
      <c r="E24" s="44"/>
      <c r="F24" s="41" t="s">
        <v>93</v>
      </c>
    </row>
    <row r="25" spans="1:10">
      <c r="A25" s="38"/>
      <c r="B25" s="47" t="s">
        <v>196</v>
      </c>
      <c r="C25" s="44">
        <v>0</v>
      </c>
      <c r="D25" s="43" t="s">
        <v>197</v>
      </c>
      <c r="E25" s="44">
        <v>2</v>
      </c>
      <c r="F25" s="42" t="s">
        <v>198</v>
      </c>
    </row>
    <row r="26" spans="1:10" ht="13.5">
      <c r="A26" s="38"/>
      <c r="B26" s="42" t="s">
        <v>94</v>
      </c>
      <c r="C26" s="41"/>
      <c r="D26" s="48"/>
      <c r="E26" s="41"/>
      <c r="F26" s="42" t="s">
        <v>95</v>
      </c>
      <c r="H26" s="40"/>
      <c r="I26" s="40"/>
      <c r="J26" s="40"/>
    </row>
    <row r="27" spans="1:10" ht="13.5">
      <c r="A27" s="38"/>
      <c r="B27" s="38"/>
      <c r="C27" s="38"/>
      <c r="D27" s="38"/>
      <c r="E27" s="38"/>
      <c r="F27" s="38"/>
      <c r="H27" s="40"/>
      <c r="I27" s="40"/>
      <c r="J27" s="40"/>
    </row>
    <row r="28" spans="1:10">
      <c r="A28" s="38" t="s">
        <v>203</v>
      </c>
      <c r="B28" s="41" t="s">
        <v>75</v>
      </c>
      <c r="C28" s="50"/>
      <c r="D28" s="39"/>
      <c r="E28" s="50"/>
      <c r="F28" s="41" t="s">
        <v>78</v>
      </c>
    </row>
    <row r="29" spans="1:10">
      <c r="A29" s="38"/>
      <c r="B29" s="47" t="s">
        <v>76</v>
      </c>
      <c r="C29" s="50"/>
      <c r="D29" s="39" t="s">
        <v>85</v>
      </c>
      <c r="E29" s="50"/>
      <c r="F29" s="42" t="s">
        <v>83</v>
      </c>
    </row>
    <row r="30" spans="1:10">
      <c r="A30" s="38"/>
      <c r="B30" s="42" t="s">
        <v>77</v>
      </c>
      <c r="C30" s="51"/>
      <c r="D30" s="51"/>
      <c r="E30" s="51"/>
      <c r="F30" s="42" t="s">
        <v>84</v>
      </c>
    </row>
    <row r="48" spans="9:9">
      <c r="I48" s="49"/>
    </row>
    <row r="49" spans="4:9">
      <c r="I49" s="49"/>
    </row>
    <row r="50" spans="4:9">
      <c r="I50" s="49"/>
    </row>
    <row r="51" spans="4:9">
      <c r="I51" s="49"/>
    </row>
    <row r="52" spans="4:9">
      <c r="I52" s="49"/>
    </row>
    <row r="53" spans="4:9">
      <c r="I53" s="49"/>
    </row>
    <row r="54" spans="4:9">
      <c r="I54" s="49"/>
    </row>
    <row r="55" spans="4:9">
      <c r="I55" s="49"/>
    </row>
    <row r="56" spans="4:9">
      <c r="D56" s="49"/>
      <c r="E56" s="49"/>
    </row>
  </sheetData>
  <mergeCells count="5">
    <mergeCell ref="A1:F2"/>
    <mergeCell ref="C4:C8"/>
    <mergeCell ref="E4:E8"/>
    <mergeCell ref="C16:C18"/>
    <mergeCell ref="E16:E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42"/>
  <sheetViews>
    <sheetView zoomScale="125" workbookViewId="0">
      <selection activeCell="D34" sqref="D34"/>
    </sheetView>
  </sheetViews>
  <sheetFormatPr defaultColWidth="7.625" defaultRowHeight="13.5"/>
  <cols>
    <col min="1" max="2" width="4" style="78" customWidth="1"/>
    <col min="3" max="3" width="12.375" style="78" customWidth="1"/>
    <col min="4" max="4" width="2.375" style="78" customWidth="1"/>
    <col min="5" max="5" width="0.875" style="78" customWidth="1"/>
    <col min="6" max="6" width="2.875" style="78" customWidth="1"/>
    <col min="7" max="7" width="2.125" style="78" customWidth="1"/>
    <col min="8" max="8" width="2.625" style="78" customWidth="1"/>
    <col min="9" max="9" width="0.875" style="78" customWidth="1"/>
    <col min="10" max="11" width="2.125" style="78" customWidth="1"/>
    <col min="12" max="12" width="1" style="78" customWidth="1"/>
    <col min="13" max="13" width="2.625" style="78" customWidth="1"/>
    <col min="14" max="14" width="2.125" style="78" customWidth="1"/>
    <col min="15" max="15" width="2.375" style="78" customWidth="1"/>
    <col min="16" max="16" width="0.875" style="78" customWidth="1"/>
    <col min="17" max="17" width="2.125" style="78" customWidth="1"/>
    <col min="18" max="18" width="2.875" style="78" customWidth="1"/>
    <col min="19" max="19" width="1.125" style="78" customWidth="1"/>
    <col min="20" max="21" width="2.125" style="78" customWidth="1"/>
    <col min="22" max="22" width="2.5" style="78" customWidth="1"/>
    <col min="23" max="23" width="0.5" style="78" customWidth="1"/>
    <col min="24" max="25" width="2.875" style="78" customWidth="1"/>
    <col min="26" max="26" width="0.5" style="78" customWidth="1"/>
    <col min="27" max="27" width="2.5" style="78" customWidth="1"/>
    <col min="28" max="28" width="2.125" style="78" customWidth="1"/>
    <col min="29" max="29" width="2.5" style="78" customWidth="1"/>
    <col min="30" max="30" width="1" style="78" customWidth="1"/>
    <col min="31" max="31" width="1.875" style="78" customWidth="1"/>
    <col min="32" max="33" width="3.625" style="78" customWidth="1"/>
    <col min="34" max="35" width="6.875" style="78" customWidth="1"/>
    <col min="36" max="36" width="3.875" style="78" customWidth="1"/>
    <col min="37" max="16384" width="7.625" style="78"/>
  </cols>
  <sheetData>
    <row r="1" spans="1:37" ht="18.75">
      <c r="A1" s="78" t="s">
        <v>54</v>
      </c>
      <c r="B1" s="81" t="s">
        <v>98</v>
      </c>
      <c r="C1" s="81"/>
      <c r="D1" s="80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7">
      <c r="B2" s="79" t="s">
        <v>66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7">
      <c r="B3" s="80" t="s">
        <v>38</v>
      </c>
      <c r="C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7" ht="12.75" customHeight="1">
      <c r="B4" s="76"/>
      <c r="C4" s="4" t="s">
        <v>47</v>
      </c>
      <c r="D4" s="92" t="str">
        <f>C5</f>
        <v>九州共立大学</v>
      </c>
      <c r="E4" s="93"/>
      <c r="F4" s="93"/>
      <c r="G4" s="93"/>
      <c r="H4" s="93"/>
      <c r="I4" s="93"/>
      <c r="J4" s="94"/>
      <c r="K4" s="92" t="str">
        <f>C12</f>
        <v>西南女学院大学</v>
      </c>
      <c r="L4" s="93"/>
      <c r="M4" s="93"/>
      <c r="N4" s="93"/>
      <c r="O4" s="93"/>
      <c r="P4" s="93"/>
      <c r="Q4" s="94"/>
      <c r="R4" s="92" t="str">
        <f>C19</f>
        <v>佐賀大学</v>
      </c>
      <c r="S4" s="93"/>
      <c r="T4" s="93"/>
      <c r="U4" s="93"/>
      <c r="V4" s="93"/>
      <c r="W4" s="93"/>
      <c r="X4" s="94"/>
      <c r="Y4" s="92" t="str">
        <f>C26</f>
        <v>佐賀女子短期大学</v>
      </c>
      <c r="Z4" s="93"/>
      <c r="AA4" s="93"/>
      <c r="AB4" s="93"/>
      <c r="AC4" s="93"/>
      <c r="AD4" s="93"/>
      <c r="AE4" s="94"/>
      <c r="AF4" s="5" t="s">
        <v>138</v>
      </c>
      <c r="AG4" s="6" t="s">
        <v>139</v>
      </c>
      <c r="AH4" s="7" t="s">
        <v>25</v>
      </c>
      <c r="AI4" s="8" t="s">
        <v>26</v>
      </c>
      <c r="AJ4" s="9" t="s">
        <v>27</v>
      </c>
      <c r="AK4" s="10"/>
    </row>
    <row r="5" spans="1:37" ht="12.75" customHeight="1">
      <c r="B5" s="95">
        <v>1</v>
      </c>
      <c r="C5" s="99" t="s">
        <v>43</v>
      </c>
      <c r="D5" s="2"/>
      <c r="E5" s="11"/>
      <c r="F5" s="11"/>
      <c r="G5" s="11"/>
      <c r="H5" s="11"/>
      <c r="I5" s="11"/>
      <c r="J5" s="12"/>
      <c r="K5" s="2" t="str">
        <f>IF(OR(K8&gt;=2,Q8&gt;=2),IF(K8&gt;Q8,"○","●"),"-")</f>
        <v>●</v>
      </c>
      <c r="L5" s="11"/>
      <c r="M5" s="11"/>
      <c r="N5" s="11"/>
      <c r="O5" s="11"/>
      <c r="P5" s="11"/>
      <c r="Q5" s="12"/>
      <c r="R5" s="2" t="str">
        <f t="shared" ref="R5" si="0">IF(OR(R8&gt;=2,X8&gt;=2),IF(R8&gt;X8,"○","●"),"-")</f>
        <v>●</v>
      </c>
      <c r="S5" s="11"/>
      <c r="T5" s="11"/>
      <c r="U5" s="11"/>
      <c r="V5" s="11"/>
      <c r="W5" s="11"/>
      <c r="X5" s="12"/>
      <c r="Y5" s="2" t="str">
        <f t="shared" ref="Y5" si="1">IF(OR(Y8&gt;=2,AE8&gt;=2),IF(Y8&gt;AE8,"○","●"),"-")</f>
        <v>○</v>
      </c>
      <c r="Z5" s="11"/>
      <c r="AA5" s="11"/>
      <c r="AB5" s="11"/>
      <c r="AC5" s="11"/>
      <c r="AD5" s="11"/>
      <c r="AE5" s="12"/>
      <c r="AF5" s="102">
        <f>COUNTIF(D5:AE5,"○")</f>
        <v>1</v>
      </c>
      <c r="AG5" s="102">
        <f>COUNTIF(D5:AE5,"●")</f>
        <v>2</v>
      </c>
      <c r="AH5" s="102">
        <f>D8+K8+R8+Y8</f>
        <v>3</v>
      </c>
      <c r="AI5" s="102">
        <f>J8+Q8+X8+AE8</f>
        <v>7</v>
      </c>
      <c r="AJ5" s="106">
        <v>7</v>
      </c>
      <c r="AK5" s="10"/>
    </row>
    <row r="6" spans="1:37" ht="12.75" customHeight="1">
      <c r="B6" s="96"/>
      <c r="C6" s="100"/>
      <c r="D6" s="2"/>
      <c r="E6" s="11"/>
      <c r="F6" s="11"/>
      <c r="G6" s="11"/>
      <c r="H6" s="11"/>
      <c r="I6" s="11"/>
      <c r="J6" s="12"/>
      <c r="K6" s="13"/>
      <c r="L6" s="11">
        <f>IF(M6&gt;O6,1,0)</f>
        <v>0</v>
      </c>
      <c r="M6" s="24">
        <v>21</v>
      </c>
      <c r="N6" s="11" t="str">
        <f>IF(M6="","","－")</f>
        <v>－</v>
      </c>
      <c r="O6" s="24">
        <v>25</v>
      </c>
      <c r="P6" s="11">
        <f>IF(M6&lt;O6,1,0)</f>
        <v>1</v>
      </c>
      <c r="Q6" s="12"/>
      <c r="R6" s="13"/>
      <c r="S6" s="11">
        <f t="shared" ref="S6:S10" si="2">IF(T6&gt;V6,1,0)</f>
        <v>0</v>
      </c>
      <c r="T6" s="24">
        <v>18</v>
      </c>
      <c r="U6" s="11" t="str">
        <f t="shared" ref="U6:AB10" si="3">IF(T6="","","－")</f>
        <v>－</v>
      </c>
      <c r="V6" s="24">
        <v>25</v>
      </c>
      <c r="W6" s="11">
        <f t="shared" ref="W6:W10" si="4">IF(T6&lt;V6,1,0)</f>
        <v>1</v>
      </c>
      <c r="X6" s="12"/>
      <c r="Y6" s="13"/>
      <c r="Z6" s="11">
        <f t="shared" ref="Z6:Z10" si="5">IF(AA6&gt;AC6,1,0)</f>
        <v>1</v>
      </c>
      <c r="AA6" s="24">
        <v>25</v>
      </c>
      <c r="AB6" s="11" t="str">
        <f t="shared" ref="AB6:AB7" si="6">IF(AA6="","","－")</f>
        <v>－</v>
      </c>
      <c r="AC6" s="24">
        <v>23</v>
      </c>
      <c r="AD6" s="11">
        <f t="shared" ref="AD6:AD10" si="7">IF(AA6&lt;AC6,1,0)</f>
        <v>0</v>
      </c>
      <c r="AE6" s="12"/>
      <c r="AF6" s="103"/>
      <c r="AG6" s="103"/>
      <c r="AH6" s="104"/>
      <c r="AI6" s="104"/>
      <c r="AJ6" s="107"/>
    </row>
    <row r="7" spans="1:37" ht="12.75" customHeight="1">
      <c r="B7" s="97"/>
      <c r="C7" s="100"/>
      <c r="D7" s="2"/>
      <c r="E7" s="11"/>
      <c r="F7" s="11"/>
      <c r="G7" s="11"/>
      <c r="H7" s="11"/>
      <c r="I7" s="11"/>
      <c r="J7" s="12"/>
      <c r="L7" s="11">
        <f>IF(M7&gt;O7,1,0)</f>
        <v>0</v>
      </c>
      <c r="M7" s="24">
        <v>23</v>
      </c>
      <c r="N7" s="11" t="str">
        <f>IF(M7="","","－")</f>
        <v>－</v>
      </c>
      <c r="O7" s="24">
        <v>25</v>
      </c>
      <c r="P7" s="11">
        <f>IF(M7&lt;O7,1,0)</f>
        <v>1</v>
      </c>
      <c r="Q7" s="83"/>
      <c r="S7" s="11">
        <f t="shared" si="2"/>
        <v>0</v>
      </c>
      <c r="T7" s="24">
        <v>17</v>
      </c>
      <c r="U7" s="11" t="str">
        <f t="shared" si="3"/>
        <v>－</v>
      </c>
      <c r="V7" s="24">
        <v>25</v>
      </c>
      <c r="W7" s="11">
        <f t="shared" si="4"/>
        <v>1</v>
      </c>
      <c r="X7" s="83"/>
      <c r="Z7" s="11">
        <f t="shared" si="5"/>
        <v>1</v>
      </c>
      <c r="AA7" s="24">
        <v>25</v>
      </c>
      <c r="AB7" s="11" t="str">
        <f t="shared" si="6"/>
        <v>－</v>
      </c>
      <c r="AC7" s="24">
        <v>19</v>
      </c>
      <c r="AD7" s="11">
        <f t="shared" si="7"/>
        <v>0</v>
      </c>
      <c r="AE7" s="83"/>
      <c r="AF7" s="109">
        <f>SUM(M6:M10,T6:T10,F6:F10,AA6:AA10)</f>
        <v>224</v>
      </c>
      <c r="AG7" s="110"/>
      <c r="AH7" s="104"/>
      <c r="AI7" s="104"/>
      <c r="AJ7" s="107"/>
    </row>
    <row r="8" spans="1:37" ht="12.75" customHeight="1">
      <c r="B8" s="96"/>
      <c r="C8" s="100"/>
      <c r="D8" s="2"/>
      <c r="E8" s="11"/>
      <c r="F8" s="11"/>
      <c r="G8" s="11"/>
      <c r="H8" s="11"/>
      <c r="I8" s="11"/>
      <c r="J8" s="12"/>
      <c r="K8" s="2">
        <f>L6+L7+L8+L9+L10</f>
        <v>0</v>
      </c>
      <c r="L8" s="11">
        <f t="shared" ref="L8" si="8">IF(M8&gt;O8,1,0)</f>
        <v>0</v>
      </c>
      <c r="M8" s="24">
        <v>22</v>
      </c>
      <c r="N8" s="11" t="str">
        <f t="shared" ref="N8:N9" si="9">IF(M8="","","－")</f>
        <v>－</v>
      </c>
      <c r="O8" s="24">
        <v>25</v>
      </c>
      <c r="P8" s="11">
        <f t="shared" ref="P8:P10" si="10">IF(M8&lt;O8,1,0)</f>
        <v>1</v>
      </c>
      <c r="Q8" s="12">
        <f>P6+P7+P8+P9+P10</f>
        <v>3</v>
      </c>
      <c r="R8" s="2">
        <f>S6+S7+S8+S9+S10</f>
        <v>0</v>
      </c>
      <c r="S8" s="11">
        <f t="shared" si="2"/>
        <v>0</v>
      </c>
      <c r="T8" s="24">
        <v>23</v>
      </c>
      <c r="U8" s="11" t="str">
        <f>IF(T8="","","－")</f>
        <v>－</v>
      </c>
      <c r="V8" s="24">
        <v>25</v>
      </c>
      <c r="W8" s="11">
        <f t="shared" si="4"/>
        <v>1</v>
      </c>
      <c r="X8" s="12">
        <f t="shared" ref="X8" si="11">W6+W7+W8+W9+W10</f>
        <v>3</v>
      </c>
      <c r="Y8" s="2">
        <f>Z6+Z7+Z8+Z9+Z10</f>
        <v>3</v>
      </c>
      <c r="Z8" s="11">
        <f t="shared" si="5"/>
        <v>0</v>
      </c>
      <c r="AA8" s="24">
        <v>24</v>
      </c>
      <c r="AB8" s="11" t="str">
        <f t="shared" si="3"/>
        <v>－</v>
      </c>
      <c r="AC8" s="24">
        <v>26</v>
      </c>
      <c r="AD8" s="11">
        <f t="shared" si="7"/>
        <v>1</v>
      </c>
      <c r="AE8" s="12">
        <f>AD6+AD7+AD8+AD9+AD10</f>
        <v>1</v>
      </c>
      <c r="AF8" s="76"/>
      <c r="AG8" s="77"/>
      <c r="AH8" s="104"/>
      <c r="AI8" s="104"/>
      <c r="AJ8" s="107"/>
    </row>
    <row r="9" spans="1:37" ht="12.75" customHeight="1">
      <c r="B9" s="96"/>
      <c r="C9" s="100"/>
      <c r="D9" s="2"/>
      <c r="E9" s="11"/>
      <c r="F9" s="11"/>
      <c r="G9" s="11"/>
      <c r="H9" s="11"/>
      <c r="I9" s="11"/>
      <c r="J9" s="12"/>
      <c r="K9" s="2"/>
      <c r="L9" s="11">
        <f>IF(M9&gt;O9,1,0)</f>
        <v>0</v>
      </c>
      <c r="M9" s="24"/>
      <c r="N9" s="11" t="str">
        <f t="shared" si="9"/>
        <v/>
      </c>
      <c r="O9" s="24"/>
      <c r="P9" s="11">
        <f>IF(M9&lt;O9,1,0)</f>
        <v>0</v>
      </c>
      <c r="Q9" s="12"/>
      <c r="R9" s="2"/>
      <c r="S9" s="11">
        <f t="shared" si="2"/>
        <v>0</v>
      </c>
      <c r="T9" s="24"/>
      <c r="U9" s="11" t="str">
        <f t="shared" si="3"/>
        <v/>
      </c>
      <c r="V9" s="24"/>
      <c r="W9" s="11">
        <f t="shared" si="4"/>
        <v>0</v>
      </c>
      <c r="X9" s="12"/>
      <c r="Y9" s="2"/>
      <c r="Z9" s="11">
        <f t="shared" si="5"/>
        <v>1</v>
      </c>
      <c r="AA9" s="24">
        <v>26</v>
      </c>
      <c r="AB9" s="11" t="str">
        <f t="shared" si="3"/>
        <v>－</v>
      </c>
      <c r="AC9" s="24">
        <v>24</v>
      </c>
      <c r="AD9" s="11">
        <f t="shared" si="7"/>
        <v>0</v>
      </c>
      <c r="AE9" s="12"/>
      <c r="AF9" s="76"/>
      <c r="AG9" s="77"/>
      <c r="AH9" s="104"/>
      <c r="AI9" s="104"/>
      <c r="AJ9" s="107"/>
    </row>
    <row r="10" spans="1:37" ht="12.75" customHeight="1">
      <c r="B10" s="96"/>
      <c r="C10" s="100"/>
      <c r="D10" s="2"/>
      <c r="E10" s="11"/>
      <c r="F10" s="11"/>
      <c r="G10" s="11"/>
      <c r="H10" s="11"/>
      <c r="I10" s="11"/>
      <c r="J10" s="12"/>
      <c r="K10" s="2"/>
      <c r="L10" s="11">
        <f>IF(M10&gt;O10,1,0)</f>
        <v>0</v>
      </c>
      <c r="M10" s="24"/>
      <c r="N10" s="11" t="str">
        <f>IF(M10="","","－")</f>
        <v/>
      </c>
      <c r="O10" s="24"/>
      <c r="P10" s="11">
        <f t="shared" si="10"/>
        <v>0</v>
      </c>
      <c r="Q10" s="12"/>
      <c r="R10" s="2"/>
      <c r="S10" s="11">
        <f t="shared" si="2"/>
        <v>0</v>
      </c>
      <c r="T10" s="24"/>
      <c r="U10" s="11" t="str">
        <f t="shared" si="3"/>
        <v/>
      </c>
      <c r="V10" s="24"/>
      <c r="W10" s="11">
        <f t="shared" si="4"/>
        <v>0</v>
      </c>
      <c r="X10" s="12"/>
      <c r="Y10" s="2"/>
      <c r="Z10" s="11">
        <f t="shared" si="5"/>
        <v>0</v>
      </c>
      <c r="AA10" s="24"/>
      <c r="AB10" s="11" t="str">
        <f t="shared" si="3"/>
        <v/>
      </c>
      <c r="AC10" s="24"/>
      <c r="AD10" s="11">
        <f t="shared" si="7"/>
        <v>0</v>
      </c>
      <c r="AE10" s="12"/>
      <c r="AF10" s="109">
        <f>SUM(O6:O10,V6:V10,H6:H10,AC6:AC10)</f>
        <v>242</v>
      </c>
      <c r="AG10" s="111"/>
      <c r="AH10" s="105"/>
      <c r="AI10" s="105"/>
      <c r="AJ10" s="107"/>
    </row>
    <row r="11" spans="1:37" ht="12.75" customHeight="1">
      <c r="B11" s="98"/>
      <c r="C11" s="101"/>
      <c r="D11" s="14"/>
      <c r="E11" s="15"/>
      <c r="F11" s="15"/>
      <c r="G11" s="15"/>
      <c r="H11" s="15"/>
      <c r="I11" s="15"/>
      <c r="J11" s="16"/>
      <c r="K11" s="14"/>
      <c r="L11" s="15"/>
      <c r="M11" s="15"/>
      <c r="N11" s="15"/>
      <c r="O11" s="15"/>
      <c r="P11" s="15"/>
      <c r="Q11" s="16"/>
      <c r="R11" s="14"/>
      <c r="S11" s="15"/>
      <c r="T11" s="15"/>
      <c r="U11" s="15"/>
      <c r="V11" s="15"/>
      <c r="W11" s="15"/>
      <c r="X11" s="16"/>
      <c r="Y11" s="14"/>
      <c r="Z11" s="15"/>
      <c r="AA11" s="15"/>
      <c r="AB11" s="15"/>
      <c r="AC11" s="15"/>
      <c r="AD11" s="15"/>
      <c r="AE11" s="16"/>
      <c r="AF11" s="112">
        <f>IF(AF10&gt;0,AF7/AF10,"-")</f>
        <v>0.92561983471074383</v>
      </c>
      <c r="AG11" s="111"/>
      <c r="AH11" s="112">
        <f>IF(AI5&gt;0,AH5/AI5,"-")</f>
        <v>0.42857142857142855</v>
      </c>
      <c r="AI11" s="110"/>
      <c r="AJ11" s="108"/>
    </row>
    <row r="12" spans="1:37" ht="12.75" customHeight="1">
      <c r="B12" s="95">
        <v>2</v>
      </c>
      <c r="C12" s="99" t="s">
        <v>44</v>
      </c>
      <c r="D12" s="11" t="str">
        <f>IF(OR(D15&gt;=2,J15&gt;=2),IF(D15&gt;J15,"○","●"),"-")</f>
        <v>○</v>
      </c>
      <c r="E12" s="18"/>
      <c r="F12" s="18"/>
      <c r="G12" s="18"/>
      <c r="H12" s="18"/>
      <c r="I12" s="18"/>
      <c r="J12" s="19"/>
      <c r="K12" s="20"/>
      <c r="L12" s="18"/>
      <c r="M12" s="18"/>
      <c r="N12" s="18"/>
      <c r="O12" s="18"/>
      <c r="P12" s="18"/>
      <c r="Q12" s="19"/>
      <c r="R12" s="2" t="str">
        <f>IF(OR(R15&gt;=2,X15&gt;=2),IF(R15&gt;X15,"○","●"),"-")</f>
        <v>○</v>
      </c>
      <c r="S12" s="11"/>
      <c r="T12" s="11"/>
      <c r="U12" s="11"/>
      <c r="V12" s="11"/>
      <c r="W12" s="11"/>
      <c r="X12" s="12"/>
      <c r="Y12" s="2" t="str">
        <f>IF(OR(Y15&gt;=2,AE15&gt;=2),IF(Y15&gt;AE15,"○","●"),"-")</f>
        <v>○</v>
      </c>
      <c r="Z12" s="11"/>
      <c r="AA12" s="11"/>
      <c r="AB12" s="11"/>
      <c r="AC12" s="11"/>
      <c r="AD12" s="11"/>
      <c r="AE12" s="12"/>
      <c r="AF12" s="102">
        <f>COUNTIF(D12:AE12,"○")</f>
        <v>3</v>
      </c>
      <c r="AG12" s="102">
        <f>COUNTIF(D12:AE12,"●")</f>
        <v>0</v>
      </c>
      <c r="AH12" s="102">
        <f>D15+K15+R15+Y15</f>
        <v>9</v>
      </c>
      <c r="AI12" s="102">
        <f>J15+Q15+X15+AE15</f>
        <v>3</v>
      </c>
      <c r="AJ12" s="106">
        <v>5</v>
      </c>
    </row>
    <row r="13" spans="1:37" ht="12.75" customHeight="1">
      <c r="B13" s="97"/>
      <c r="C13" s="100"/>
      <c r="D13" s="13"/>
      <c r="E13" s="11">
        <f>IF(F13&gt;H13,1,0)</f>
        <v>1</v>
      </c>
      <c r="F13" s="11">
        <f>IF(O6="","",O6)</f>
        <v>25</v>
      </c>
      <c r="G13" s="11" t="str">
        <f>IF(N6="","",N6)</f>
        <v>－</v>
      </c>
      <c r="H13" s="11">
        <f>IF(M6="","",M6)</f>
        <v>21</v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13"/>
      <c r="S13" s="11">
        <f>IF(T13&gt;V13,1,0)</f>
        <v>1</v>
      </c>
      <c r="T13" s="24">
        <v>25</v>
      </c>
      <c r="U13" s="11" t="str">
        <f>IF(T13="","","－")</f>
        <v>－</v>
      </c>
      <c r="V13" s="24">
        <v>18</v>
      </c>
      <c r="W13" s="11">
        <f>IF(T13&lt;V13,1,0)</f>
        <v>0</v>
      </c>
      <c r="X13" s="12"/>
      <c r="Y13" s="13"/>
      <c r="Z13" s="11">
        <f>IF(AA13&gt;AC13,1,0)</f>
        <v>1</v>
      </c>
      <c r="AA13" s="24">
        <v>25</v>
      </c>
      <c r="AB13" s="11" t="str">
        <f>IF(AA13="","","－")</f>
        <v>－</v>
      </c>
      <c r="AC13" s="24">
        <v>16</v>
      </c>
      <c r="AD13" s="11">
        <f>IF(AA13&lt;AC13,1,0)</f>
        <v>0</v>
      </c>
      <c r="AE13" s="12"/>
      <c r="AF13" s="103"/>
      <c r="AG13" s="103"/>
      <c r="AH13" s="104"/>
      <c r="AI13" s="104"/>
      <c r="AJ13" s="107"/>
    </row>
    <row r="14" spans="1:37" ht="12.75" customHeight="1">
      <c r="B14" s="97"/>
      <c r="C14" s="100"/>
      <c r="E14" s="11">
        <f>IF(F14&gt;H14,1,0)</f>
        <v>1</v>
      </c>
      <c r="F14" s="11">
        <f>IF(O7="","",O7)</f>
        <v>25</v>
      </c>
      <c r="G14" s="11" t="str">
        <f>IF(N7="","",N7)</f>
        <v>－</v>
      </c>
      <c r="H14" s="11">
        <f>IF(M7="","",M7)</f>
        <v>23</v>
      </c>
      <c r="I14" s="11">
        <f t="shared" ref="I14:I16" si="12">IF(F14&lt;H14,1,0)</f>
        <v>0</v>
      </c>
      <c r="K14" s="2"/>
      <c r="L14" s="11"/>
      <c r="M14" s="11"/>
      <c r="N14" s="11"/>
      <c r="O14" s="11"/>
      <c r="P14" s="11"/>
      <c r="Q14" s="12"/>
      <c r="S14" s="11">
        <f>IF(T14&gt;V14,1,0)</f>
        <v>0</v>
      </c>
      <c r="T14" s="24">
        <v>17</v>
      </c>
      <c r="U14" s="11" t="str">
        <f>IF(T14="","","－")</f>
        <v>－</v>
      </c>
      <c r="V14" s="24">
        <v>25</v>
      </c>
      <c r="W14" s="11">
        <f>IF(T14&lt;V14,1,0)</f>
        <v>1</v>
      </c>
      <c r="X14" s="83"/>
      <c r="Z14" s="11">
        <f>IF(AA14&gt;AC14,1,0)</f>
        <v>1</v>
      </c>
      <c r="AA14" s="24">
        <v>25</v>
      </c>
      <c r="AB14" s="11" t="str">
        <f>IF(AA14="","","－")</f>
        <v>－</v>
      </c>
      <c r="AC14" s="24">
        <v>12</v>
      </c>
      <c r="AD14" s="11">
        <f>IF(AA14&lt;AC14,1,0)</f>
        <v>0</v>
      </c>
      <c r="AE14" s="83"/>
      <c r="AF14" s="109">
        <f>SUM(M13:M17,T13:T17,F13:F17,AA13:AA17)</f>
        <v>279</v>
      </c>
      <c r="AG14" s="110"/>
      <c r="AH14" s="104"/>
      <c r="AI14" s="104"/>
      <c r="AJ14" s="107"/>
    </row>
    <row r="15" spans="1:37" ht="12.75" customHeight="1">
      <c r="B15" s="97"/>
      <c r="C15" s="100"/>
      <c r="D15" s="11">
        <f>E13+E14+E15+E16+E17</f>
        <v>3</v>
      </c>
      <c r="E15" s="11">
        <f>IF(F15&gt;H15,1,0)</f>
        <v>1</v>
      </c>
      <c r="F15" s="11">
        <f>IF(O8="","",O8)</f>
        <v>25</v>
      </c>
      <c r="G15" s="11" t="str">
        <f>IF(N8="","",N8)</f>
        <v>－</v>
      </c>
      <c r="H15" s="11">
        <f t="shared" ref="H15" si="13">IF(M8="","",M8)</f>
        <v>22</v>
      </c>
      <c r="I15" s="11">
        <f t="shared" si="12"/>
        <v>0</v>
      </c>
      <c r="J15" s="12">
        <f>I13+I14+I15+I16++I17</f>
        <v>0</v>
      </c>
      <c r="K15" s="2"/>
      <c r="L15" s="11"/>
      <c r="M15" s="11"/>
      <c r="N15" s="11"/>
      <c r="O15" s="11"/>
      <c r="P15" s="11"/>
      <c r="Q15" s="12"/>
      <c r="R15" s="2">
        <f>S13+S14+S15+S16++S17</f>
        <v>3</v>
      </c>
      <c r="S15" s="11">
        <f t="shared" ref="S15:S16" si="14">IF(T15&gt;V15,1,0)</f>
        <v>0</v>
      </c>
      <c r="T15" s="24">
        <v>25</v>
      </c>
      <c r="U15" s="11" t="str">
        <f>IF(T15="","","－")</f>
        <v>－</v>
      </c>
      <c r="V15" s="24">
        <v>27</v>
      </c>
      <c r="W15" s="11">
        <f t="shared" ref="W15:W16" si="15">IF(T15&lt;V15,1,0)</f>
        <v>1</v>
      </c>
      <c r="X15" s="12">
        <f>W13+W14+W15+W16+W17</f>
        <v>2</v>
      </c>
      <c r="Y15" s="2">
        <f>Z13+Z14+Z15+Z16++Z17</f>
        <v>3</v>
      </c>
      <c r="Z15" s="11">
        <f t="shared" ref="Z15:Z16" si="16">IF(AA15&gt;AC15,1,0)</f>
        <v>0</v>
      </c>
      <c r="AA15" s="24">
        <v>22</v>
      </c>
      <c r="AB15" s="11" t="str">
        <f t="shared" ref="AB15:AB16" si="17">IF(AA15="","","－")</f>
        <v>－</v>
      </c>
      <c r="AC15" s="24">
        <v>25</v>
      </c>
      <c r="AD15" s="11">
        <f t="shared" ref="AD15:AD16" si="18">IF(AA15&lt;AC15,1,0)</f>
        <v>1</v>
      </c>
      <c r="AE15" s="12">
        <f>AD13+AD14+AD15+AD16+AD17</f>
        <v>1</v>
      </c>
      <c r="AF15" s="76"/>
      <c r="AG15" s="77"/>
      <c r="AH15" s="104"/>
      <c r="AI15" s="104"/>
      <c r="AJ15" s="107"/>
    </row>
    <row r="16" spans="1:37" ht="12.75" customHeight="1">
      <c r="B16" s="97"/>
      <c r="C16" s="100"/>
      <c r="D16" s="11"/>
      <c r="E16" s="11">
        <f>IF(F16&gt;H16,1,0)</f>
        <v>0</v>
      </c>
      <c r="F16" s="11" t="str">
        <f t="shared" ref="F16" si="19">IF(O9="","",O9)</f>
        <v/>
      </c>
      <c r="G16" s="11" t="str">
        <f>IF(N9="","",N9)</f>
        <v/>
      </c>
      <c r="H16" s="11" t="str">
        <f>IF(M9="","",M9)</f>
        <v/>
      </c>
      <c r="I16" s="11">
        <f t="shared" si="12"/>
        <v>0</v>
      </c>
      <c r="J16" s="12"/>
      <c r="K16" s="2"/>
      <c r="L16" s="11"/>
      <c r="M16" s="11"/>
      <c r="N16" s="11"/>
      <c r="O16" s="11"/>
      <c r="P16" s="11"/>
      <c r="Q16" s="12"/>
      <c r="R16" s="2"/>
      <c r="S16" s="11">
        <f t="shared" si="14"/>
        <v>1</v>
      </c>
      <c r="T16" s="24">
        <v>25</v>
      </c>
      <c r="U16" s="11" t="str">
        <f>IF(T16="","","－")</f>
        <v>－</v>
      </c>
      <c r="V16" s="24">
        <v>23</v>
      </c>
      <c r="W16" s="11">
        <f t="shared" si="15"/>
        <v>0</v>
      </c>
      <c r="X16" s="12"/>
      <c r="Y16" s="2"/>
      <c r="Z16" s="11">
        <f t="shared" si="16"/>
        <v>1</v>
      </c>
      <c r="AA16" s="24">
        <v>25</v>
      </c>
      <c r="AB16" s="11" t="str">
        <f t="shared" si="17"/>
        <v>－</v>
      </c>
      <c r="AC16" s="24">
        <v>13</v>
      </c>
      <c r="AD16" s="11">
        <f t="shared" si="18"/>
        <v>0</v>
      </c>
      <c r="AE16" s="12"/>
      <c r="AF16" s="76"/>
      <c r="AG16" s="77"/>
      <c r="AH16" s="104"/>
      <c r="AI16" s="104"/>
      <c r="AJ16" s="107"/>
    </row>
    <row r="17" spans="2:36" ht="12.75" customHeight="1">
      <c r="B17" s="97"/>
      <c r="C17" s="100"/>
      <c r="D17" s="11"/>
      <c r="E17" s="11">
        <f>IF(F17&gt;H17,1,0)</f>
        <v>0</v>
      </c>
      <c r="F17" s="11" t="str">
        <f>IF(O10="","",O10)</f>
        <v/>
      </c>
      <c r="G17" s="11" t="str">
        <f>IF(N10="","",N10)</f>
        <v/>
      </c>
      <c r="H17" s="11" t="str">
        <f>IF(M10="","",M10)</f>
        <v/>
      </c>
      <c r="I17" s="11">
        <f>IF(F17&lt;H17,1,0)</f>
        <v>0</v>
      </c>
      <c r="J17" s="12"/>
      <c r="K17" s="2"/>
      <c r="L17" s="11"/>
      <c r="M17" s="11"/>
      <c r="N17" s="11"/>
      <c r="O17" s="11"/>
      <c r="P17" s="11"/>
      <c r="Q17" s="12"/>
      <c r="R17" s="2"/>
      <c r="S17" s="11">
        <f>IF(T17&gt;V17,1,0)</f>
        <v>1</v>
      </c>
      <c r="T17" s="24">
        <v>15</v>
      </c>
      <c r="U17" s="11" t="str">
        <f>IF(T17="","","－")</f>
        <v>－</v>
      </c>
      <c r="V17" s="24">
        <v>9</v>
      </c>
      <c r="W17" s="11">
        <f>IF(T17&lt;V17,1,0)</f>
        <v>0</v>
      </c>
      <c r="X17" s="12"/>
      <c r="Y17" s="2"/>
      <c r="Z17" s="11">
        <f>IF(AA17&gt;AC17,1,0)</f>
        <v>0</v>
      </c>
      <c r="AA17" s="24"/>
      <c r="AB17" s="11" t="str">
        <f>IF(AA17="","","－")</f>
        <v/>
      </c>
      <c r="AC17" s="24"/>
      <c r="AD17" s="11">
        <f>IF(AA17&lt;AC17,1,0)</f>
        <v>0</v>
      </c>
      <c r="AE17" s="12"/>
      <c r="AF17" s="109">
        <f>SUM(O13:O17,V13:V17,H13:H17,AC13:AC17)</f>
        <v>234</v>
      </c>
      <c r="AG17" s="111"/>
      <c r="AH17" s="105"/>
      <c r="AI17" s="105"/>
      <c r="AJ17" s="107"/>
    </row>
    <row r="18" spans="2:36" ht="12.75" customHeight="1">
      <c r="B18" s="113"/>
      <c r="C18" s="101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  <c r="R18" s="14"/>
      <c r="S18" s="15"/>
      <c r="T18" s="15"/>
      <c r="U18" s="15"/>
      <c r="V18" s="15"/>
      <c r="W18" s="15"/>
      <c r="X18" s="16"/>
      <c r="Y18" s="14"/>
      <c r="Z18" s="15"/>
      <c r="AA18" s="15"/>
      <c r="AB18" s="15"/>
      <c r="AC18" s="15"/>
      <c r="AD18" s="15"/>
      <c r="AE18" s="16"/>
      <c r="AF18" s="112">
        <f>IF(AF17&gt;0,AF14/AF17,"-")</f>
        <v>1.1923076923076923</v>
      </c>
      <c r="AG18" s="111"/>
      <c r="AH18" s="112">
        <f>IF(AI12&gt;0,AH12/AI12,"-")</f>
        <v>3</v>
      </c>
      <c r="AI18" s="110"/>
      <c r="AJ18" s="108"/>
    </row>
    <row r="19" spans="2:36" ht="12.75" customHeight="1">
      <c r="B19" s="95">
        <v>3</v>
      </c>
      <c r="C19" s="99" t="s">
        <v>45</v>
      </c>
      <c r="D19" s="11" t="str">
        <f>IF(OR(D22&gt;=2,J22&gt;=2),IF(D22&gt;J22,"○","●"),"-")</f>
        <v>○</v>
      </c>
      <c r="E19" s="18"/>
      <c r="F19" s="18"/>
      <c r="G19" s="18"/>
      <c r="H19" s="18"/>
      <c r="I19" s="18"/>
      <c r="J19" s="19"/>
      <c r="K19" s="11" t="str">
        <f>IF(OR(K22&gt;=2,Q22&gt;=2),IF(K22&gt;Q22,"○","●"),"-")</f>
        <v>●</v>
      </c>
      <c r="L19" s="18"/>
      <c r="M19" s="18"/>
      <c r="N19" s="18"/>
      <c r="O19" s="18"/>
      <c r="P19" s="18"/>
      <c r="Q19" s="19"/>
      <c r="R19" s="20"/>
      <c r="S19" s="18"/>
      <c r="T19" s="18"/>
      <c r="U19" s="18"/>
      <c r="V19" s="18"/>
      <c r="W19" s="18"/>
      <c r="X19" s="19"/>
      <c r="Y19" s="2" t="str">
        <f>IF(OR(Y22&gt;=2,AE22&gt;=2),IF(Y22&gt;AE22,"○","●"),"-")</f>
        <v>○</v>
      </c>
      <c r="Z19" s="11"/>
      <c r="AA19" s="11"/>
      <c r="AB19" s="11"/>
      <c r="AC19" s="11"/>
      <c r="AD19" s="11"/>
      <c r="AE19" s="12"/>
      <c r="AF19" s="114">
        <f>COUNTIF(D19:AE19,"○")</f>
        <v>2</v>
      </c>
      <c r="AG19" s="114">
        <f>COUNTIF(D19:AE19,"●")</f>
        <v>1</v>
      </c>
      <c r="AH19" s="115">
        <f>D22+K22+R22+Y22</f>
        <v>8</v>
      </c>
      <c r="AI19" s="114">
        <f>J22+Q22+X22+AE22</f>
        <v>3</v>
      </c>
      <c r="AJ19" s="106">
        <v>6</v>
      </c>
    </row>
    <row r="20" spans="2:36" ht="12.75" customHeight="1">
      <c r="B20" s="96"/>
      <c r="C20" s="100"/>
      <c r="D20" s="13"/>
      <c r="E20" s="11">
        <f>IF(F20&gt;H20,1,0)</f>
        <v>1</v>
      </c>
      <c r="F20" s="11">
        <f>IF(V6="","",V6)</f>
        <v>25</v>
      </c>
      <c r="G20" s="11" t="str">
        <f>IF(U6="","",U6)</f>
        <v>－</v>
      </c>
      <c r="H20" s="11">
        <f>IF(T6="","",T6)</f>
        <v>18</v>
      </c>
      <c r="I20" s="11">
        <f>IF(F20&lt;H20,1,0)</f>
        <v>0</v>
      </c>
      <c r="J20" s="12"/>
      <c r="K20" s="13"/>
      <c r="L20" s="11">
        <f>IF(M20&gt;O20,1,0)</f>
        <v>0</v>
      </c>
      <c r="M20" s="11">
        <f>IF(V13="","",V13)</f>
        <v>18</v>
      </c>
      <c r="N20" s="11" t="str">
        <f>IF(U13="","",U13)</f>
        <v>－</v>
      </c>
      <c r="O20" s="11">
        <f>IF(T13="","",T13)</f>
        <v>25</v>
      </c>
      <c r="P20" s="11">
        <f>IF(M20&lt;O20,1,0)</f>
        <v>1</v>
      </c>
      <c r="Q20" s="12"/>
      <c r="R20" s="2"/>
      <c r="S20" s="11"/>
      <c r="T20" s="11"/>
      <c r="U20" s="11"/>
      <c r="V20" s="11"/>
      <c r="W20" s="11"/>
      <c r="X20" s="12"/>
      <c r="Y20" s="13"/>
      <c r="Z20" s="11">
        <f>IF(AA20&gt;AC20,1,0)</f>
        <v>1</v>
      </c>
      <c r="AA20" s="24">
        <v>25</v>
      </c>
      <c r="AB20" s="11" t="str">
        <f>IF(AA20="","","－")</f>
        <v>－</v>
      </c>
      <c r="AC20" s="24">
        <v>21</v>
      </c>
      <c r="AD20" s="11">
        <f>IF(AA20&lt;AC20,1,0)</f>
        <v>0</v>
      </c>
      <c r="AE20" s="12"/>
      <c r="AF20" s="113"/>
      <c r="AG20" s="113"/>
      <c r="AH20" s="116"/>
      <c r="AI20" s="97"/>
      <c r="AJ20" s="107"/>
    </row>
    <row r="21" spans="2:36" ht="12.75" customHeight="1">
      <c r="B21" s="96"/>
      <c r="C21" s="100"/>
      <c r="D21" s="13"/>
      <c r="E21" s="11">
        <f>IF(F21&gt;H21,1,0)</f>
        <v>1</v>
      </c>
      <c r="F21" s="11">
        <f>IF(V7="","",V7)</f>
        <v>25</v>
      </c>
      <c r="G21" s="11" t="str">
        <f t="shared" ref="G21:G24" si="20">IF(U7="","",U7)</f>
        <v>－</v>
      </c>
      <c r="H21" s="11">
        <f t="shared" ref="H21:H22" si="21">IF(T7="","",T7)</f>
        <v>17</v>
      </c>
      <c r="I21" s="11">
        <f t="shared" ref="I21:I22" si="22">IF(F21&lt;H21,1,0)</f>
        <v>0</v>
      </c>
      <c r="J21" s="12"/>
      <c r="K21" s="13"/>
      <c r="L21" s="11">
        <f t="shared" ref="L21:L22" si="23">IF(M21&gt;O21,1,0)</f>
        <v>1</v>
      </c>
      <c r="M21" s="11">
        <f t="shared" ref="M21:M24" si="24">IF(V14="","",V14)</f>
        <v>25</v>
      </c>
      <c r="N21" s="11" t="str">
        <f t="shared" ref="N21:N24" si="25">IF(U14="","",U14)</f>
        <v>－</v>
      </c>
      <c r="O21" s="11">
        <f t="shared" ref="O21:O24" si="26">IF(T14="","",T14)</f>
        <v>17</v>
      </c>
      <c r="P21" s="11">
        <f t="shared" ref="P21:P22" si="27">IF(M21&lt;O21,1,0)</f>
        <v>0</v>
      </c>
      <c r="Q21" s="12"/>
      <c r="R21" s="2"/>
      <c r="S21" s="11"/>
      <c r="T21" s="11"/>
      <c r="U21" s="11"/>
      <c r="V21" s="11"/>
      <c r="W21" s="11"/>
      <c r="X21" s="12"/>
      <c r="Y21" s="13"/>
      <c r="Z21" s="11">
        <f t="shared" ref="Z21:Z22" si="28">IF(AA21&gt;AC21,1,0)</f>
        <v>1</v>
      </c>
      <c r="AA21" s="24">
        <v>25</v>
      </c>
      <c r="AB21" s="11" t="str">
        <f>IF(AA21="","","－")</f>
        <v>－</v>
      </c>
      <c r="AC21" s="24">
        <v>17</v>
      </c>
      <c r="AD21" s="11">
        <f t="shared" ref="AD21:AD22" si="29">IF(AA21&lt;AC21,1,0)</f>
        <v>0</v>
      </c>
      <c r="AE21" s="12"/>
      <c r="AF21" s="118">
        <f>SUM(M20:M24,T20:T24,F20:F24,AA20:AA24)</f>
        <v>252</v>
      </c>
      <c r="AG21" s="119"/>
      <c r="AH21" s="116"/>
      <c r="AI21" s="97"/>
      <c r="AJ21" s="107"/>
    </row>
    <row r="22" spans="2:36" ht="12.75" customHeight="1">
      <c r="B22" s="96"/>
      <c r="C22" s="100"/>
      <c r="D22" s="11">
        <f>E20+E21+E22+E23+E24</f>
        <v>3</v>
      </c>
      <c r="E22" s="11">
        <f>IF(F22&gt;H22,1,0)</f>
        <v>1</v>
      </c>
      <c r="F22" s="11">
        <f>IF(V8="","",V8)</f>
        <v>25</v>
      </c>
      <c r="G22" s="11" t="str">
        <f t="shared" si="20"/>
        <v>－</v>
      </c>
      <c r="H22" s="11">
        <f t="shared" si="21"/>
        <v>23</v>
      </c>
      <c r="I22" s="11">
        <f t="shared" si="22"/>
        <v>0</v>
      </c>
      <c r="J22" s="12">
        <f>I20+I21+I22+I23+I24</f>
        <v>0</v>
      </c>
      <c r="K22" s="11">
        <f>L20+L21+L22+L23+L24</f>
        <v>2</v>
      </c>
      <c r="L22" s="11">
        <f t="shared" si="23"/>
        <v>1</v>
      </c>
      <c r="M22" s="11">
        <f t="shared" si="24"/>
        <v>27</v>
      </c>
      <c r="N22" s="11" t="str">
        <f t="shared" si="25"/>
        <v>－</v>
      </c>
      <c r="O22" s="11">
        <f t="shared" si="26"/>
        <v>25</v>
      </c>
      <c r="P22" s="11">
        <f t="shared" si="27"/>
        <v>0</v>
      </c>
      <c r="Q22" s="12">
        <f>P20+P21+P22+P23+P24</f>
        <v>3</v>
      </c>
      <c r="R22" s="2"/>
      <c r="S22" s="11"/>
      <c r="T22" s="11"/>
      <c r="U22" s="11"/>
      <c r="V22" s="11"/>
      <c r="W22" s="11"/>
      <c r="X22" s="12"/>
      <c r="Y22" s="2">
        <f>Z20+Z21+Z22+Z23+Z24</f>
        <v>3</v>
      </c>
      <c r="Z22" s="11">
        <f t="shared" si="28"/>
        <v>1</v>
      </c>
      <c r="AA22" s="24">
        <v>25</v>
      </c>
      <c r="AB22" s="11" t="str">
        <f t="shared" ref="AB22" si="30">IF(AA22="","","－")</f>
        <v>－</v>
      </c>
      <c r="AC22" s="24">
        <v>17</v>
      </c>
      <c r="AD22" s="11">
        <f t="shared" si="29"/>
        <v>0</v>
      </c>
      <c r="AE22" s="12">
        <f>AD20+AD21+AD22+AD23+AD24</f>
        <v>0</v>
      </c>
      <c r="AF22" s="86"/>
      <c r="AG22" s="85"/>
      <c r="AH22" s="116"/>
      <c r="AI22" s="97"/>
      <c r="AJ22" s="107"/>
    </row>
    <row r="23" spans="2:36" ht="12.75" customHeight="1">
      <c r="B23" s="97"/>
      <c r="C23" s="100"/>
      <c r="E23" s="11">
        <f>IF(F23&gt;H23,1,0)</f>
        <v>0</v>
      </c>
      <c r="F23" s="11" t="str">
        <f>IF(V9="","",V9)</f>
        <v/>
      </c>
      <c r="G23" s="11" t="str">
        <f t="shared" si="20"/>
        <v/>
      </c>
      <c r="H23" s="11" t="str">
        <f>IF(T9="","",T9)</f>
        <v/>
      </c>
      <c r="I23" s="11">
        <f>IF(F23&lt;H23,1,0)</f>
        <v>0</v>
      </c>
      <c r="J23" s="83"/>
      <c r="L23" s="11">
        <f>IF(M23&gt;O23,1,0)</f>
        <v>0</v>
      </c>
      <c r="M23" s="11">
        <f t="shared" si="24"/>
        <v>23</v>
      </c>
      <c r="N23" s="11" t="str">
        <f t="shared" si="25"/>
        <v>－</v>
      </c>
      <c r="O23" s="11">
        <f t="shared" si="26"/>
        <v>25</v>
      </c>
      <c r="P23" s="11">
        <f>IF(M23&lt;O23,1,0)</f>
        <v>1</v>
      </c>
      <c r="Q23" s="83"/>
      <c r="R23" s="2"/>
      <c r="S23" s="11"/>
      <c r="T23" s="11"/>
      <c r="U23" s="11"/>
      <c r="V23" s="11"/>
      <c r="W23" s="11"/>
      <c r="X23" s="12"/>
      <c r="Z23" s="11">
        <f>IF(AA23&gt;AC23,1,0)</f>
        <v>0</v>
      </c>
      <c r="AA23" s="24"/>
      <c r="AB23" s="11" t="str">
        <f>IF(AA23="","","－")</f>
        <v/>
      </c>
      <c r="AC23" s="24"/>
      <c r="AD23" s="11">
        <f>IF(AA23&lt;AC23,1,0)</f>
        <v>0</v>
      </c>
      <c r="AF23" s="86"/>
      <c r="AG23" s="85"/>
      <c r="AH23" s="116"/>
      <c r="AI23" s="97"/>
      <c r="AJ23" s="107"/>
    </row>
    <row r="24" spans="2:36" ht="12.75" customHeight="1">
      <c r="B24" s="96"/>
      <c r="C24" s="100"/>
      <c r="D24" s="11"/>
      <c r="E24" s="11">
        <f>IF(F24&gt;H24,1,0)</f>
        <v>0</v>
      </c>
      <c r="F24" s="11" t="str">
        <f>IF(V10="","",V10)</f>
        <v/>
      </c>
      <c r="G24" s="11" t="str">
        <f t="shared" si="20"/>
        <v/>
      </c>
      <c r="H24" s="11" t="str">
        <f>IF(T10="","",T10)</f>
        <v/>
      </c>
      <c r="I24" s="11">
        <f>IF(F24&lt;H24,1,0)</f>
        <v>0</v>
      </c>
      <c r="J24" s="12"/>
      <c r="K24" s="11"/>
      <c r="L24" s="11">
        <f>IF(M24&gt;O24,1,0)</f>
        <v>0</v>
      </c>
      <c r="M24" s="11">
        <f t="shared" si="24"/>
        <v>9</v>
      </c>
      <c r="N24" s="11" t="str">
        <f t="shared" si="25"/>
        <v>－</v>
      </c>
      <c r="O24" s="11">
        <f t="shared" si="26"/>
        <v>15</v>
      </c>
      <c r="P24" s="11">
        <f>IF(M24&lt;O24,1,0)</f>
        <v>1</v>
      </c>
      <c r="Q24" s="12"/>
      <c r="R24" s="2"/>
      <c r="S24" s="11"/>
      <c r="T24" s="11"/>
      <c r="U24" s="11"/>
      <c r="V24" s="11"/>
      <c r="W24" s="11"/>
      <c r="X24" s="12"/>
      <c r="Y24" s="2"/>
      <c r="Z24" s="11">
        <f>IF(AA24&gt;AC24,1,0)</f>
        <v>0</v>
      </c>
      <c r="AA24" s="24"/>
      <c r="AB24" s="11" t="str">
        <f>IF(AA24="","","－")</f>
        <v/>
      </c>
      <c r="AC24" s="24"/>
      <c r="AD24" s="11">
        <f>IF(AA24&lt;AC24,1,0)</f>
        <v>0</v>
      </c>
      <c r="AE24" s="12"/>
      <c r="AF24" s="118">
        <f>SUM(O20:O24,V20:V24,H20:H24,AC20:AC24)</f>
        <v>220</v>
      </c>
      <c r="AG24" s="119"/>
      <c r="AH24" s="117"/>
      <c r="AI24" s="113"/>
      <c r="AJ24" s="107"/>
    </row>
    <row r="25" spans="2:36" ht="12.75" customHeight="1">
      <c r="B25" s="98"/>
      <c r="C25" s="101"/>
      <c r="D25" s="15"/>
      <c r="E25" s="15"/>
      <c r="F25" s="15"/>
      <c r="G25" s="15"/>
      <c r="H25" s="15"/>
      <c r="I25" s="15"/>
      <c r="J25" s="16"/>
      <c r="K25" s="15"/>
      <c r="L25" s="15"/>
      <c r="M25" s="15"/>
      <c r="N25" s="15"/>
      <c r="O25" s="15"/>
      <c r="P25" s="15"/>
      <c r="Q25" s="16"/>
      <c r="R25" s="14"/>
      <c r="S25" s="15"/>
      <c r="T25" s="15"/>
      <c r="U25" s="15"/>
      <c r="V25" s="15"/>
      <c r="W25" s="15"/>
      <c r="X25" s="16"/>
      <c r="Y25" s="14"/>
      <c r="Z25" s="15"/>
      <c r="AA25" s="15"/>
      <c r="AB25" s="15"/>
      <c r="AC25" s="22"/>
      <c r="AD25" s="15"/>
      <c r="AE25" s="16"/>
      <c r="AF25" s="112">
        <f>IF(AF24&gt;0,AF23/AF24,"-")</f>
        <v>0</v>
      </c>
      <c r="AG25" s="111"/>
      <c r="AH25" s="112">
        <f>IF(AI19&gt;0,AH19/AI19,"-")</f>
        <v>2.6666666666666665</v>
      </c>
      <c r="AI25" s="110"/>
      <c r="AJ25" s="108"/>
    </row>
    <row r="26" spans="2:36" ht="12.75" customHeight="1">
      <c r="B26" s="95">
        <v>4</v>
      </c>
      <c r="C26" s="99" t="s">
        <v>46</v>
      </c>
      <c r="D26" s="11" t="str">
        <f>IF(OR(D29&gt;=2,J29&gt;=2),IF(D29&gt;J29,"○","●"),"-")</f>
        <v>●</v>
      </c>
      <c r="E26" s="18"/>
      <c r="F26" s="18"/>
      <c r="G26" s="18"/>
      <c r="H26" s="18"/>
      <c r="I26" s="18"/>
      <c r="J26" s="19"/>
      <c r="K26" s="11" t="str">
        <f>IF(OR(K29&gt;=2,Q29&gt;=2),IF(K29&gt;Q29,"○","●"),"-")</f>
        <v>●</v>
      </c>
      <c r="L26" s="18"/>
      <c r="M26" s="18"/>
      <c r="N26" s="18"/>
      <c r="O26" s="18"/>
      <c r="P26" s="18"/>
      <c r="Q26" s="19"/>
      <c r="R26" s="11" t="str">
        <f>IF(OR(R29&gt;=2,X29&gt;=2),IF(R29&gt;X29,"○","●"),"-")</f>
        <v>●</v>
      </c>
      <c r="S26" s="18"/>
      <c r="T26" s="18"/>
      <c r="U26" s="18"/>
      <c r="V26" s="18"/>
      <c r="W26" s="18"/>
      <c r="X26" s="19"/>
      <c r="Y26" s="20"/>
      <c r="Z26" s="18"/>
      <c r="AA26" s="18"/>
      <c r="AB26" s="18"/>
      <c r="AC26" s="18"/>
      <c r="AD26" s="18"/>
      <c r="AE26" s="19"/>
      <c r="AF26" s="114">
        <f>COUNTIF(D26:AE26,"○")</f>
        <v>0</v>
      </c>
      <c r="AG26" s="114">
        <f>COUNTIF(D26:AE26,"●")</f>
        <v>3</v>
      </c>
      <c r="AH26" s="115">
        <f>D29+K29+R29+Y29</f>
        <v>2</v>
      </c>
      <c r="AI26" s="114">
        <f>J29+Q29+X29+AE29</f>
        <v>9</v>
      </c>
      <c r="AJ26" s="106">
        <v>8</v>
      </c>
    </row>
    <row r="27" spans="2:36" ht="12.75" customHeight="1">
      <c r="B27" s="97"/>
      <c r="C27" s="100"/>
      <c r="D27" s="23"/>
      <c r="E27" s="11">
        <f>IF(F27&gt;H27,1,0)</f>
        <v>0</v>
      </c>
      <c r="F27" s="11">
        <f>IF(AC6="","",AC6)</f>
        <v>23</v>
      </c>
      <c r="G27" s="11" t="str">
        <f>IF(AB6="","",AB6)</f>
        <v>－</v>
      </c>
      <c r="H27" s="11">
        <f>IF(AA6="","",AA6)</f>
        <v>25</v>
      </c>
      <c r="I27" s="11">
        <f>IF(F27&lt;H27,1,0)</f>
        <v>1</v>
      </c>
      <c r="J27" s="12"/>
      <c r="K27" s="23"/>
      <c r="L27" s="11">
        <f>IF(M27&gt;O27,1,0)</f>
        <v>0</v>
      </c>
      <c r="M27" s="11">
        <f>IF(AC13="","",AC13)</f>
        <v>16</v>
      </c>
      <c r="N27" s="11" t="str">
        <f>IF(AB13="","",AB13)</f>
        <v>－</v>
      </c>
      <c r="O27" s="11">
        <f>IF(AA13="","",AA13)</f>
        <v>25</v>
      </c>
      <c r="P27" s="11">
        <f t="shared" ref="P27:P31" si="31">IF(M27&lt;O27,1,0)</f>
        <v>1</v>
      </c>
      <c r="Q27" s="12"/>
      <c r="R27" s="23"/>
      <c r="S27" s="11">
        <f>IF(T27&gt;V27,1,0)</f>
        <v>0</v>
      </c>
      <c r="T27" s="11">
        <f>IF(AC20="","",AC20)</f>
        <v>21</v>
      </c>
      <c r="U27" s="11" t="str">
        <f>IF(AB20="","",AB20)</f>
        <v>－</v>
      </c>
      <c r="V27" s="11">
        <f>IF(AA20="","",AA20)</f>
        <v>25</v>
      </c>
      <c r="W27" s="11">
        <f t="shared" ref="W27:W31" si="32">IF(T27&lt;V27,1,0)</f>
        <v>1</v>
      </c>
      <c r="X27" s="12"/>
      <c r="Y27" s="2"/>
      <c r="Z27" s="11"/>
      <c r="AA27" s="11"/>
      <c r="AB27" s="11"/>
      <c r="AC27" s="11"/>
      <c r="AD27" s="11"/>
      <c r="AE27" s="12"/>
      <c r="AF27" s="113"/>
      <c r="AG27" s="113"/>
      <c r="AH27" s="116"/>
      <c r="AI27" s="97"/>
      <c r="AJ27" s="107"/>
    </row>
    <row r="28" spans="2:36" ht="12.75" customHeight="1">
      <c r="B28" s="97"/>
      <c r="C28" s="100"/>
      <c r="E28" s="11">
        <f>IF(F28&gt;H28,1,0)</f>
        <v>0</v>
      </c>
      <c r="F28" s="11">
        <f>IF(AC7="","",AC7)</f>
        <v>19</v>
      </c>
      <c r="G28" s="11" t="str">
        <f>IF(AB7="","",AB7)</f>
        <v>－</v>
      </c>
      <c r="H28" s="11">
        <f>IF(AA7="","",AA7)</f>
        <v>25</v>
      </c>
      <c r="I28" s="11">
        <f>IF(F28&lt;H28,1,0)</f>
        <v>1</v>
      </c>
      <c r="J28" s="12"/>
      <c r="L28" s="11">
        <f t="shared" ref="L28:L31" si="33">IF(M28&gt;O28,1,0)</f>
        <v>0</v>
      </c>
      <c r="M28" s="11">
        <f>IF(AC14="","",AC14)</f>
        <v>12</v>
      </c>
      <c r="N28" s="11" t="str">
        <f>IF(AB14="","",AB14)</f>
        <v>－</v>
      </c>
      <c r="O28" s="11">
        <f t="shared" ref="O28:O30" si="34">IF(AA14="","",AA14)</f>
        <v>25</v>
      </c>
      <c r="P28" s="11">
        <f t="shared" si="31"/>
        <v>1</v>
      </c>
      <c r="Q28" s="12"/>
      <c r="S28" s="11">
        <f t="shared" ref="S28:S31" si="35">IF(T28&gt;V28,1,0)</f>
        <v>0</v>
      </c>
      <c r="T28" s="11">
        <f t="shared" ref="T28:T29" si="36">IF(AC21="","",AC21)</f>
        <v>17</v>
      </c>
      <c r="U28" s="11" t="str">
        <f>IF(AB21="","",AB21)</f>
        <v>－</v>
      </c>
      <c r="V28" s="11">
        <f>IF(AA21="","",AA21)</f>
        <v>25</v>
      </c>
      <c r="W28" s="11">
        <f t="shared" si="32"/>
        <v>1</v>
      </c>
      <c r="X28" s="12"/>
      <c r="Y28" s="2"/>
      <c r="Z28" s="11"/>
      <c r="AA28" s="11"/>
      <c r="AB28" s="11"/>
      <c r="AC28" s="11"/>
      <c r="AD28" s="11"/>
      <c r="AE28" s="12"/>
      <c r="AF28" s="118">
        <f>SUM(M27:M31,T27:T31,F27:F31,AA27:AA31)</f>
        <v>213</v>
      </c>
      <c r="AG28" s="119"/>
      <c r="AH28" s="116"/>
      <c r="AI28" s="97"/>
      <c r="AJ28" s="107"/>
    </row>
    <row r="29" spans="2:36" ht="12.75" customHeight="1">
      <c r="B29" s="97"/>
      <c r="C29" s="100"/>
      <c r="D29" s="11">
        <f>E27+E28+E29+E30+E31</f>
        <v>1</v>
      </c>
      <c r="E29" s="11">
        <f>IF(F29&gt;H29,1,0)</f>
        <v>1</v>
      </c>
      <c r="F29" s="11">
        <f>IF(AC8="","",AC8)</f>
        <v>26</v>
      </c>
      <c r="G29" s="11" t="str">
        <f>IF(AB8="","",AB8)</f>
        <v>－</v>
      </c>
      <c r="H29" s="11">
        <f>IF(AA8="","",AA8)</f>
        <v>24</v>
      </c>
      <c r="I29" s="11">
        <f t="shared" ref="I29:I30" si="37">IF(F29&lt;H29,1,0)</f>
        <v>0</v>
      </c>
      <c r="J29" s="12">
        <f>I27+I28+I29+I30+I31</f>
        <v>3</v>
      </c>
      <c r="K29" s="11">
        <f>L27+L28+L29+L30+L31</f>
        <v>1</v>
      </c>
      <c r="L29" s="11">
        <f t="shared" si="33"/>
        <v>1</v>
      </c>
      <c r="M29" s="11">
        <f>IF(AC15="","",AC15)</f>
        <v>25</v>
      </c>
      <c r="N29" s="11" t="str">
        <f>IF(AB15="","",AB15)</f>
        <v>－</v>
      </c>
      <c r="O29" s="11">
        <f t="shared" si="34"/>
        <v>22</v>
      </c>
      <c r="P29" s="11">
        <f t="shared" si="31"/>
        <v>0</v>
      </c>
      <c r="Q29" s="12">
        <f>P27+P28+P29+P30+P31</f>
        <v>3</v>
      </c>
      <c r="R29" s="11">
        <f t="shared" ref="R29" si="38">S27+S28+S29+S30+S31</f>
        <v>0</v>
      </c>
      <c r="S29" s="11">
        <f t="shared" si="35"/>
        <v>0</v>
      </c>
      <c r="T29" s="11">
        <f t="shared" si="36"/>
        <v>17</v>
      </c>
      <c r="U29" s="11" t="str">
        <f>IF(AB22="","",AB22)</f>
        <v>－</v>
      </c>
      <c r="V29" s="11">
        <f>IF(AA22="","",AA22)</f>
        <v>25</v>
      </c>
      <c r="W29" s="11">
        <f t="shared" si="32"/>
        <v>1</v>
      </c>
      <c r="X29" s="12">
        <f t="shared" ref="X29" si="39">W27+W28+W29+W30+W31</f>
        <v>3</v>
      </c>
      <c r="Y29" s="2"/>
      <c r="Z29" s="11"/>
      <c r="AA29" s="11"/>
      <c r="AB29" s="11"/>
      <c r="AC29" s="11"/>
      <c r="AD29" s="11"/>
      <c r="AE29" s="12"/>
      <c r="AF29" s="86"/>
      <c r="AG29" s="85"/>
      <c r="AH29" s="116"/>
      <c r="AI29" s="97"/>
      <c r="AJ29" s="107"/>
    </row>
    <row r="30" spans="2:36" ht="12.75" customHeight="1">
      <c r="B30" s="97"/>
      <c r="C30" s="100"/>
      <c r="D30" s="11"/>
      <c r="E30" s="11">
        <f>IF(F30&gt;H30,1,0)</f>
        <v>0</v>
      </c>
      <c r="F30" s="11">
        <f>IF(AC9="","",AC9)</f>
        <v>24</v>
      </c>
      <c r="G30" s="11" t="str">
        <f>IF(AB9="","",AB9)</f>
        <v>－</v>
      </c>
      <c r="H30" s="11">
        <f>IF(AA9="","",AA9)</f>
        <v>26</v>
      </c>
      <c r="I30" s="11">
        <f t="shared" si="37"/>
        <v>1</v>
      </c>
      <c r="J30" s="12"/>
      <c r="K30" s="11"/>
      <c r="L30" s="11">
        <f t="shared" si="33"/>
        <v>0</v>
      </c>
      <c r="M30" s="11">
        <f>IF(AC16="","",AC16)</f>
        <v>13</v>
      </c>
      <c r="N30" s="11" t="str">
        <f>IF(AB16="","",AB16)</f>
        <v>－</v>
      </c>
      <c r="O30" s="11">
        <f t="shared" si="34"/>
        <v>25</v>
      </c>
      <c r="P30" s="11">
        <f t="shared" si="31"/>
        <v>1</v>
      </c>
      <c r="Q30" s="12"/>
      <c r="R30" s="11"/>
      <c r="S30" s="11">
        <f t="shared" si="35"/>
        <v>0</v>
      </c>
      <c r="T30" s="11" t="str">
        <f>IF(AC23="","",AC23)</f>
        <v/>
      </c>
      <c r="U30" s="11" t="str">
        <f>IF(AB23="","",AB23)</f>
        <v/>
      </c>
      <c r="V30" s="11" t="str">
        <f>IF(AA23="","",AA23)</f>
        <v/>
      </c>
      <c r="W30" s="11">
        <f t="shared" si="32"/>
        <v>0</v>
      </c>
      <c r="X30" s="12"/>
      <c r="Y30" s="2"/>
      <c r="Z30" s="11"/>
      <c r="AA30" s="11"/>
      <c r="AB30" s="11"/>
      <c r="AC30" s="11"/>
      <c r="AD30" s="11"/>
      <c r="AE30" s="12"/>
      <c r="AF30" s="86"/>
      <c r="AG30" s="85"/>
      <c r="AH30" s="116"/>
      <c r="AI30" s="97"/>
      <c r="AJ30" s="107"/>
    </row>
    <row r="31" spans="2:36" ht="12.75" customHeight="1">
      <c r="B31" s="97"/>
      <c r="C31" s="100"/>
      <c r="D31" s="11"/>
      <c r="E31" s="11">
        <f>IF(F31&gt;H31,1,0)</f>
        <v>0</v>
      </c>
      <c r="F31" s="11" t="str">
        <f>IF(AC10="","",AC10)</f>
        <v/>
      </c>
      <c r="G31" s="11" t="str">
        <f>IF(AB10="","",AB10)</f>
        <v/>
      </c>
      <c r="H31" s="11" t="str">
        <f>IF(AA10="","",AA10)</f>
        <v/>
      </c>
      <c r="I31" s="11">
        <f>IF(F31&lt;H31,1,0)</f>
        <v>0</v>
      </c>
      <c r="J31" s="12"/>
      <c r="K31" s="11"/>
      <c r="L31" s="11">
        <f t="shared" si="33"/>
        <v>0</v>
      </c>
      <c r="M31" s="11" t="str">
        <f>IF(AC17="","",AC17)</f>
        <v/>
      </c>
      <c r="N31" s="11" t="str">
        <f>IF(AB17="","",AB17)</f>
        <v/>
      </c>
      <c r="O31" s="11" t="str">
        <f>IF(AA17="","",AA17)</f>
        <v/>
      </c>
      <c r="P31" s="11">
        <f t="shared" si="31"/>
        <v>0</v>
      </c>
      <c r="Q31" s="12"/>
      <c r="R31" s="11"/>
      <c r="S31" s="11">
        <f t="shared" si="35"/>
        <v>0</v>
      </c>
      <c r="T31" s="11" t="str">
        <f>IF(AC24="","",AC24)</f>
        <v/>
      </c>
      <c r="U31" s="11" t="str">
        <f>IF(AB24="","",AB24)</f>
        <v/>
      </c>
      <c r="V31" s="11" t="str">
        <f>IF(AA24="","",AA24)</f>
        <v/>
      </c>
      <c r="W31" s="11">
        <f t="shared" si="32"/>
        <v>0</v>
      </c>
      <c r="X31" s="12"/>
      <c r="Y31" s="2"/>
      <c r="Z31" s="11"/>
      <c r="AA31" s="11"/>
      <c r="AB31" s="11"/>
      <c r="AC31" s="11"/>
      <c r="AD31" s="11"/>
      <c r="AE31" s="12"/>
      <c r="AF31" s="118">
        <f>SUM(O27:O31,V27:V31,H27:H31,AC27:AC31)</f>
        <v>272</v>
      </c>
      <c r="AG31" s="119"/>
      <c r="AH31" s="117"/>
      <c r="AI31" s="113"/>
      <c r="AJ31" s="107"/>
    </row>
    <row r="32" spans="2:36" ht="12.75" customHeight="1">
      <c r="B32" s="113"/>
      <c r="C32" s="101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6"/>
      <c r="R32" s="15"/>
      <c r="S32" s="15"/>
      <c r="T32" s="15"/>
      <c r="U32" s="15"/>
      <c r="V32" s="15"/>
      <c r="W32" s="15"/>
      <c r="X32" s="16"/>
      <c r="Y32" s="14"/>
      <c r="Z32" s="15"/>
      <c r="AA32" s="15"/>
      <c r="AB32" s="15"/>
      <c r="AC32" s="15"/>
      <c r="AD32" s="15"/>
      <c r="AE32" s="16"/>
      <c r="AF32" s="112">
        <f>IF(AF31&gt;0,AF28/AF31,"-")</f>
        <v>0.78308823529411764</v>
      </c>
      <c r="AG32" s="111"/>
      <c r="AH32" s="112">
        <f>IF(AI26&gt;0,AH26/AI26,"-")</f>
        <v>0.22222222222222221</v>
      </c>
      <c r="AI32" s="110"/>
      <c r="AJ32" s="108"/>
    </row>
    <row r="36" spans="1:21" s="82" customFormat="1" ht="33" customHeight="1">
      <c r="A36" s="88"/>
      <c r="C36" s="90" t="s">
        <v>64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</row>
    <row r="37" spans="1:21" s="82" customFormat="1" ht="33" customHeight="1"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</row>
    <row r="38" spans="1:21" s="82" customFormat="1" ht="33" customHeight="1"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</row>
    <row r="39" spans="1:21" s="82" customFormat="1" ht="33" customHeight="1"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</row>
    <row r="40" spans="1:21" s="82" customFormat="1" ht="33" customHeight="1"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</row>
    <row r="41" spans="1:21" s="82" customFormat="1" ht="33" customHeight="1"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</row>
    <row r="42" spans="1:21" s="82" customFormat="1" ht="33" customHeight="1"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</row>
  </sheetData>
  <mergeCells count="49">
    <mergeCell ref="B5:B11"/>
    <mergeCell ref="B12:B18"/>
    <mergeCell ref="B19:B25"/>
    <mergeCell ref="B26:B32"/>
    <mergeCell ref="AF21:AG21"/>
    <mergeCell ref="C26:C32"/>
    <mergeCell ref="AF26:AF27"/>
    <mergeCell ref="AG26:AG27"/>
    <mergeCell ref="C19:C25"/>
    <mergeCell ref="AF19:AF20"/>
    <mergeCell ref="AG19:AG20"/>
    <mergeCell ref="C12:C18"/>
    <mergeCell ref="AF12:AF13"/>
    <mergeCell ref="AG12:AG13"/>
    <mergeCell ref="C5:C11"/>
    <mergeCell ref="AF5:AF6"/>
    <mergeCell ref="AH26:AH31"/>
    <mergeCell ref="AI26:AI31"/>
    <mergeCell ref="AJ26:AJ32"/>
    <mergeCell ref="AF28:AG28"/>
    <mergeCell ref="AF31:AG31"/>
    <mergeCell ref="AF32:AG32"/>
    <mergeCell ref="AH32:AI32"/>
    <mergeCell ref="AH19:AH24"/>
    <mergeCell ref="AI19:AI24"/>
    <mergeCell ref="AJ19:AJ25"/>
    <mergeCell ref="AF24:AG24"/>
    <mergeCell ref="AF25:AG25"/>
    <mergeCell ref="AH25:AI25"/>
    <mergeCell ref="AH12:AH17"/>
    <mergeCell ref="AI12:AI17"/>
    <mergeCell ref="AJ12:AJ18"/>
    <mergeCell ref="AF14:AG14"/>
    <mergeCell ref="AF17:AG17"/>
    <mergeCell ref="AF18:AG18"/>
    <mergeCell ref="AH18:AI18"/>
    <mergeCell ref="AG5:AG6"/>
    <mergeCell ref="AH5:AH10"/>
    <mergeCell ref="AI5:AI10"/>
    <mergeCell ref="AJ5:AJ11"/>
    <mergeCell ref="AF7:AG7"/>
    <mergeCell ref="AF10:AG10"/>
    <mergeCell ref="AF11:AG11"/>
    <mergeCell ref="AH11:AI11"/>
    <mergeCell ref="D4:J4"/>
    <mergeCell ref="K4:Q4"/>
    <mergeCell ref="R4:X4"/>
    <mergeCell ref="Y4:AE4"/>
    <mergeCell ref="C36:U42"/>
  </mergeCells>
  <phoneticPr fontId="2"/>
  <pageMargins left="1" right="1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topLeftCell="A8" zoomScale="150" workbookViewId="0">
      <selection activeCell="N46" sqref="N46"/>
    </sheetView>
  </sheetViews>
  <sheetFormatPr defaultColWidth="7.625" defaultRowHeight="13.5"/>
  <cols>
    <col min="1" max="2" width="4" style="78" customWidth="1"/>
    <col min="3" max="3" width="12.375" style="78" customWidth="1"/>
    <col min="4" max="4" width="2.375" style="78" customWidth="1"/>
    <col min="5" max="5" width="0.875" style="78" customWidth="1"/>
    <col min="6" max="6" width="2.875" style="78" customWidth="1"/>
    <col min="7" max="7" width="2.125" style="78" customWidth="1"/>
    <col min="8" max="8" width="2.625" style="78" customWidth="1"/>
    <col min="9" max="9" width="0.875" style="78" customWidth="1"/>
    <col min="10" max="11" width="2.125" style="78" customWidth="1"/>
    <col min="12" max="12" width="1" style="78" customWidth="1"/>
    <col min="13" max="13" width="2.375" style="78" customWidth="1"/>
    <col min="14" max="14" width="2.125" style="78" customWidth="1"/>
    <col min="15" max="15" width="2.375" style="78" customWidth="1"/>
    <col min="16" max="16" width="0.875" style="78" customWidth="1"/>
    <col min="17" max="17" width="2.125" style="78" customWidth="1"/>
    <col min="18" max="18" width="2.875" style="78" customWidth="1"/>
    <col min="19" max="19" width="1" style="78" customWidth="1"/>
    <col min="20" max="21" width="2.125" style="78" customWidth="1"/>
    <col min="22" max="22" width="2.5" style="78" customWidth="1"/>
    <col min="23" max="23" width="0.875" style="78" customWidth="1"/>
    <col min="24" max="25" width="2.875" style="78" customWidth="1"/>
    <col min="26" max="26" width="0.875" style="78" customWidth="1"/>
    <col min="27" max="27" width="2" style="78" customWidth="1"/>
    <col min="28" max="28" width="2.125" style="78" customWidth="1"/>
    <col min="29" max="29" width="1.875" style="78" customWidth="1"/>
    <col min="30" max="30" width="0.875" style="78" customWidth="1"/>
    <col min="31" max="31" width="2.125" style="78" customWidth="1"/>
    <col min="32" max="33" width="3.625" style="78" customWidth="1"/>
    <col min="34" max="35" width="6.875" style="78" customWidth="1"/>
    <col min="36" max="36" width="3.875" style="78" customWidth="1"/>
    <col min="37" max="16384" width="7.625" style="78"/>
  </cols>
  <sheetData>
    <row r="1" spans="1:37" ht="18.75">
      <c r="A1" s="78" t="s">
        <v>55</v>
      </c>
      <c r="B1" s="81" t="s">
        <v>163</v>
      </c>
      <c r="C1" s="81"/>
      <c r="D1" s="87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7">
      <c r="B2" s="79" t="s">
        <v>164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7">
      <c r="B3" s="80" t="s">
        <v>165</v>
      </c>
      <c r="C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</row>
    <row r="4" spans="1:37" ht="12.75" customHeight="1">
      <c r="B4" s="76"/>
      <c r="C4" s="4" t="s">
        <v>68</v>
      </c>
      <c r="D4" s="92" t="str">
        <f>C5</f>
        <v>鹿児島女子短期大学</v>
      </c>
      <c r="E4" s="93"/>
      <c r="F4" s="93"/>
      <c r="G4" s="93"/>
      <c r="H4" s="93"/>
      <c r="I4" s="93"/>
      <c r="J4" s="94"/>
      <c r="K4" s="92" t="str">
        <f>C12</f>
        <v>日本経済大学</v>
      </c>
      <c r="L4" s="93"/>
      <c r="M4" s="93"/>
      <c r="N4" s="93"/>
      <c r="O4" s="93"/>
      <c r="P4" s="93"/>
      <c r="Q4" s="94"/>
      <c r="R4" s="92" t="str">
        <f>C19</f>
        <v>志學館大学</v>
      </c>
      <c r="S4" s="93"/>
      <c r="T4" s="93"/>
      <c r="U4" s="93"/>
      <c r="V4" s="93"/>
      <c r="W4" s="93"/>
      <c r="X4" s="94"/>
      <c r="Y4" s="92" t="str">
        <f>C26</f>
        <v>熊本学園大学</v>
      </c>
      <c r="Z4" s="93"/>
      <c r="AA4" s="93"/>
      <c r="AB4" s="93"/>
      <c r="AC4" s="93"/>
      <c r="AD4" s="93"/>
      <c r="AE4" s="94"/>
      <c r="AF4" s="5" t="s">
        <v>166</v>
      </c>
      <c r="AG4" s="6" t="s">
        <v>167</v>
      </c>
      <c r="AH4" s="7" t="s">
        <v>168</v>
      </c>
      <c r="AI4" s="8" t="s">
        <v>169</v>
      </c>
      <c r="AJ4" s="9" t="s">
        <v>170</v>
      </c>
      <c r="AK4" s="10"/>
    </row>
    <row r="5" spans="1:37" ht="12.75" customHeight="1">
      <c r="B5" s="95">
        <v>1</v>
      </c>
      <c r="C5" s="99" t="s">
        <v>67</v>
      </c>
      <c r="D5" s="2"/>
      <c r="E5" s="11"/>
      <c r="F5" s="11"/>
      <c r="G5" s="11"/>
      <c r="H5" s="11"/>
      <c r="I5" s="11"/>
      <c r="J5" s="12"/>
      <c r="K5" s="2" t="str">
        <f>IF(OR(K8&gt;=2,Q8&gt;=2),IF(K8&gt;Q8,"○","●"),"-")</f>
        <v>○</v>
      </c>
      <c r="L5" s="11"/>
      <c r="M5" s="11"/>
      <c r="N5" s="11"/>
      <c r="O5" s="11"/>
      <c r="P5" s="11"/>
      <c r="Q5" s="12"/>
      <c r="R5" s="2" t="str">
        <f t="shared" ref="R5" si="0">IF(OR(R8&gt;=2,X8&gt;=2),IF(R8&gt;X8,"○","●"),"-")</f>
        <v>●</v>
      </c>
      <c r="S5" s="11"/>
      <c r="T5" s="11"/>
      <c r="U5" s="11"/>
      <c r="V5" s="11"/>
      <c r="W5" s="11"/>
      <c r="X5" s="12"/>
      <c r="Y5" s="2" t="str">
        <f t="shared" ref="Y5" si="1">IF(OR(Y8&gt;=2,AE8&gt;=2),IF(Y8&gt;AE8,"○","●"),"-")</f>
        <v>○</v>
      </c>
      <c r="Z5" s="11"/>
      <c r="AA5" s="11"/>
      <c r="AB5" s="11"/>
      <c r="AC5" s="11"/>
      <c r="AD5" s="11"/>
      <c r="AE5" s="12"/>
      <c r="AF5" s="102">
        <f>COUNTIF(D5:AE5,"○")</f>
        <v>2</v>
      </c>
      <c r="AG5" s="102">
        <f>COUNTIF(D5:AE5,"●")</f>
        <v>1</v>
      </c>
      <c r="AH5" s="102">
        <f>D8+K8+R8+Y8</f>
        <v>8</v>
      </c>
      <c r="AI5" s="102">
        <f>J8+Q8+X8+AE8</f>
        <v>5</v>
      </c>
      <c r="AJ5" s="106">
        <v>10</v>
      </c>
      <c r="AK5" s="10"/>
    </row>
    <row r="6" spans="1:37" ht="12.75" customHeight="1">
      <c r="B6" s="96"/>
      <c r="C6" s="120"/>
      <c r="D6" s="2"/>
      <c r="E6" s="11"/>
      <c r="F6" s="11"/>
      <c r="G6" s="11"/>
      <c r="H6" s="11"/>
      <c r="I6" s="11"/>
      <c r="J6" s="12"/>
      <c r="K6" s="13"/>
      <c r="L6" s="11">
        <f>IF(M6&gt;O6,1,0)</f>
        <v>0</v>
      </c>
      <c r="M6" s="24">
        <v>20</v>
      </c>
      <c r="N6" s="11" t="str">
        <f>IF(M6="","","－")</f>
        <v>－</v>
      </c>
      <c r="O6" s="24">
        <v>25</v>
      </c>
      <c r="P6" s="11">
        <f>IF(M6&lt;O6,1,0)</f>
        <v>1</v>
      </c>
      <c r="Q6" s="12"/>
      <c r="R6" s="13"/>
      <c r="S6" s="11">
        <f t="shared" ref="S6:S10" si="2">IF(T6&gt;V6,1,0)</f>
        <v>1</v>
      </c>
      <c r="T6" s="24">
        <v>25</v>
      </c>
      <c r="U6" s="11" t="str">
        <f t="shared" ref="U6:AB10" si="3">IF(T6="","","－")</f>
        <v>－</v>
      </c>
      <c r="V6" s="24">
        <v>16</v>
      </c>
      <c r="W6" s="11">
        <f t="shared" ref="W6:W10" si="4">IF(T6&lt;V6,1,0)</f>
        <v>0</v>
      </c>
      <c r="X6" s="12"/>
      <c r="Y6" s="13"/>
      <c r="Z6" s="11">
        <f t="shared" ref="Z6:Z10" si="5">IF(AA6&gt;AC6,1,0)</f>
        <v>1</v>
      </c>
      <c r="AA6" s="24">
        <v>25</v>
      </c>
      <c r="AB6" s="11" t="str">
        <f t="shared" ref="AB6:AB7" si="6">IF(AA6="","","－")</f>
        <v>－</v>
      </c>
      <c r="AC6" s="24">
        <v>22</v>
      </c>
      <c r="AD6" s="11">
        <f t="shared" ref="AD6:AD10" si="7">IF(AA6&lt;AC6,1,0)</f>
        <v>0</v>
      </c>
      <c r="AE6" s="12"/>
      <c r="AF6" s="103"/>
      <c r="AG6" s="103"/>
      <c r="AH6" s="104"/>
      <c r="AI6" s="104"/>
      <c r="AJ6" s="107"/>
    </row>
    <row r="7" spans="1:37" ht="12.75" customHeight="1">
      <c r="B7" s="97"/>
      <c r="C7" s="120"/>
      <c r="D7" s="2"/>
      <c r="E7" s="11"/>
      <c r="F7" s="11"/>
      <c r="G7" s="11"/>
      <c r="H7" s="11"/>
      <c r="I7" s="11"/>
      <c r="J7" s="12"/>
      <c r="L7" s="11">
        <f>IF(M7&gt;O7,1,0)</f>
        <v>0</v>
      </c>
      <c r="M7" s="24">
        <v>27</v>
      </c>
      <c r="N7" s="11" t="str">
        <f>IF(M7="","","－")</f>
        <v>－</v>
      </c>
      <c r="O7" s="24">
        <v>29</v>
      </c>
      <c r="P7" s="11">
        <f>IF(M7&lt;O7,1,0)</f>
        <v>1</v>
      </c>
      <c r="Q7" s="83"/>
      <c r="S7" s="11">
        <f t="shared" si="2"/>
        <v>0</v>
      </c>
      <c r="T7" s="24">
        <v>24</v>
      </c>
      <c r="U7" s="11" t="str">
        <f t="shared" si="3"/>
        <v>－</v>
      </c>
      <c r="V7" s="24">
        <v>26</v>
      </c>
      <c r="W7" s="11">
        <f t="shared" si="4"/>
        <v>1</v>
      </c>
      <c r="X7" s="83"/>
      <c r="Z7" s="11">
        <f t="shared" si="5"/>
        <v>1</v>
      </c>
      <c r="AA7" s="24">
        <v>25</v>
      </c>
      <c r="AB7" s="11" t="str">
        <f t="shared" si="6"/>
        <v>－</v>
      </c>
      <c r="AC7" s="24">
        <v>19</v>
      </c>
      <c r="AD7" s="11">
        <f t="shared" si="7"/>
        <v>0</v>
      </c>
      <c r="AE7" s="83"/>
      <c r="AF7" s="109">
        <f>SUM(M6:M10,T6:T10,F6:F10,AA6:AA10)</f>
        <v>293</v>
      </c>
      <c r="AG7" s="110"/>
      <c r="AH7" s="104"/>
      <c r="AI7" s="104"/>
      <c r="AJ7" s="107"/>
    </row>
    <row r="8" spans="1:37" ht="12.75" customHeight="1">
      <c r="B8" s="96"/>
      <c r="C8" s="120"/>
      <c r="D8" s="2"/>
      <c r="E8" s="11"/>
      <c r="F8" s="11"/>
      <c r="G8" s="11"/>
      <c r="H8" s="11"/>
      <c r="I8" s="11"/>
      <c r="J8" s="12"/>
      <c r="K8" s="2">
        <f>L6+L7+L8+L9+L10</f>
        <v>3</v>
      </c>
      <c r="L8" s="11">
        <f t="shared" ref="L8" si="8">IF(M8&gt;O8,1,0)</f>
        <v>1</v>
      </c>
      <c r="M8" s="24">
        <v>25</v>
      </c>
      <c r="N8" s="11" t="str">
        <f t="shared" ref="N8:N9" si="9">IF(M8="","","－")</f>
        <v>－</v>
      </c>
      <c r="O8" s="24">
        <v>19</v>
      </c>
      <c r="P8" s="11">
        <f t="shared" ref="P8:P10" si="10">IF(M8&lt;O8,1,0)</f>
        <v>0</v>
      </c>
      <c r="Q8" s="12">
        <f>P6+P7+P8+P9+P10</f>
        <v>2</v>
      </c>
      <c r="R8" s="2">
        <f>S6+S7+S8+S9+S10</f>
        <v>2</v>
      </c>
      <c r="S8" s="11">
        <f t="shared" si="2"/>
        <v>0</v>
      </c>
      <c r="T8" s="24">
        <v>19</v>
      </c>
      <c r="U8" s="11" t="str">
        <f>IF(T8="","","－")</f>
        <v>－</v>
      </c>
      <c r="V8" s="24">
        <v>25</v>
      </c>
      <c r="W8" s="11">
        <f t="shared" si="4"/>
        <v>1</v>
      </c>
      <c r="X8" s="12">
        <f t="shared" ref="X8" si="11">W6+W7+W8+W9+W10</f>
        <v>3</v>
      </c>
      <c r="Y8" s="2">
        <f>Z6+Z7+Z8+Z9+Z10</f>
        <v>3</v>
      </c>
      <c r="Z8" s="11">
        <f t="shared" si="5"/>
        <v>1</v>
      </c>
      <c r="AA8" s="24">
        <v>25</v>
      </c>
      <c r="AB8" s="11" t="str">
        <f t="shared" si="3"/>
        <v>－</v>
      </c>
      <c r="AC8" s="24">
        <v>19</v>
      </c>
      <c r="AD8" s="11">
        <f t="shared" si="7"/>
        <v>0</v>
      </c>
      <c r="AE8" s="12">
        <f>AD6+AD7+AD8+AD9+AD10</f>
        <v>0</v>
      </c>
      <c r="AF8" s="76"/>
      <c r="AG8" s="77"/>
      <c r="AH8" s="104"/>
      <c r="AI8" s="104"/>
      <c r="AJ8" s="107"/>
    </row>
    <row r="9" spans="1:37" ht="12.75" customHeight="1">
      <c r="B9" s="96"/>
      <c r="C9" s="120"/>
      <c r="D9" s="2"/>
      <c r="E9" s="11"/>
      <c r="F9" s="11"/>
      <c r="G9" s="11"/>
      <c r="H9" s="11"/>
      <c r="I9" s="11"/>
      <c r="J9" s="12"/>
      <c r="K9" s="2"/>
      <c r="L9" s="11">
        <f>IF(M9&gt;O9,1,0)</f>
        <v>1</v>
      </c>
      <c r="M9" s="24">
        <v>25</v>
      </c>
      <c r="N9" s="11" t="str">
        <f t="shared" si="9"/>
        <v>－</v>
      </c>
      <c r="O9" s="24">
        <v>16</v>
      </c>
      <c r="P9" s="11">
        <f>IF(M9&lt;O9,1,0)</f>
        <v>0</v>
      </c>
      <c r="Q9" s="12"/>
      <c r="R9" s="2"/>
      <c r="S9" s="11">
        <f t="shared" si="2"/>
        <v>1</v>
      </c>
      <c r="T9" s="24">
        <v>25</v>
      </c>
      <c r="U9" s="11" t="str">
        <f t="shared" si="3"/>
        <v>－</v>
      </c>
      <c r="V9" s="24">
        <v>19</v>
      </c>
      <c r="W9" s="11">
        <f t="shared" si="4"/>
        <v>0</v>
      </c>
      <c r="X9" s="12"/>
      <c r="Y9" s="2"/>
      <c r="Z9" s="11">
        <f t="shared" si="5"/>
        <v>0</v>
      </c>
      <c r="AA9" s="24"/>
      <c r="AB9" s="11" t="str">
        <f t="shared" si="3"/>
        <v/>
      </c>
      <c r="AC9" s="24"/>
      <c r="AD9" s="11">
        <f t="shared" si="7"/>
        <v>0</v>
      </c>
      <c r="AE9" s="12"/>
      <c r="AF9" s="76"/>
      <c r="AG9" s="77"/>
      <c r="AH9" s="104"/>
      <c r="AI9" s="104"/>
      <c r="AJ9" s="107"/>
    </row>
    <row r="10" spans="1:37" ht="12.75" customHeight="1">
      <c r="B10" s="96"/>
      <c r="C10" s="120"/>
      <c r="D10" s="2"/>
      <c r="E10" s="11"/>
      <c r="F10" s="11"/>
      <c r="G10" s="11"/>
      <c r="H10" s="11"/>
      <c r="I10" s="11"/>
      <c r="J10" s="12"/>
      <c r="K10" s="2"/>
      <c r="L10" s="11">
        <f>IF(M10&gt;O10,1,0)</f>
        <v>1</v>
      </c>
      <c r="M10" s="24">
        <v>15</v>
      </c>
      <c r="N10" s="11" t="str">
        <f>IF(M10="","","－")</f>
        <v>－</v>
      </c>
      <c r="O10" s="24">
        <v>13</v>
      </c>
      <c r="P10" s="11">
        <f t="shared" si="10"/>
        <v>0</v>
      </c>
      <c r="Q10" s="12"/>
      <c r="R10" s="2"/>
      <c r="S10" s="11">
        <f t="shared" si="2"/>
        <v>0</v>
      </c>
      <c r="T10" s="24">
        <v>13</v>
      </c>
      <c r="U10" s="11" t="str">
        <f t="shared" si="3"/>
        <v>－</v>
      </c>
      <c r="V10" s="24">
        <v>15</v>
      </c>
      <c r="W10" s="11">
        <f t="shared" si="4"/>
        <v>1</v>
      </c>
      <c r="X10" s="12"/>
      <c r="Y10" s="2"/>
      <c r="Z10" s="11">
        <f t="shared" si="5"/>
        <v>0</v>
      </c>
      <c r="AA10" s="24"/>
      <c r="AB10" s="11" t="str">
        <f t="shared" si="3"/>
        <v/>
      </c>
      <c r="AC10" s="24"/>
      <c r="AD10" s="11">
        <f t="shared" si="7"/>
        <v>0</v>
      </c>
      <c r="AE10" s="12"/>
      <c r="AF10" s="109">
        <f>SUM(O6:O10,V6:V10,H6:H10,AC6:AC10)</f>
        <v>263</v>
      </c>
      <c r="AG10" s="111"/>
      <c r="AH10" s="105"/>
      <c r="AI10" s="105"/>
      <c r="AJ10" s="107"/>
    </row>
    <row r="11" spans="1:37" ht="12.75" customHeight="1">
      <c r="B11" s="98"/>
      <c r="C11" s="121"/>
      <c r="D11" s="14"/>
      <c r="E11" s="15"/>
      <c r="F11" s="15"/>
      <c r="G11" s="15"/>
      <c r="H11" s="15"/>
      <c r="I11" s="15"/>
      <c r="J11" s="16"/>
      <c r="K11" s="14"/>
      <c r="L11" s="15"/>
      <c r="M11" s="15"/>
      <c r="N11" s="15"/>
      <c r="O11" s="15"/>
      <c r="P11" s="15"/>
      <c r="Q11" s="16"/>
      <c r="R11" s="14"/>
      <c r="S11" s="15"/>
      <c r="T11" s="15"/>
      <c r="U11" s="15"/>
      <c r="V11" s="15"/>
      <c r="W11" s="15"/>
      <c r="X11" s="16"/>
      <c r="Y11" s="14"/>
      <c r="Z11" s="15"/>
      <c r="AA11" s="15"/>
      <c r="AB11" s="15"/>
      <c r="AC11" s="15"/>
      <c r="AD11" s="15"/>
      <c r="AE11" s="16"/>
      <c r="AF11" s="112">
        <f>IF(AF10&gt;0,AF7/AF10,"-")</f>
        <v>1.1140684410646389</v>
      </c>
      <c r="AG11" s="111"/>
      <c r="AH11" s="112">
        <f>IF(AI5&gt;0,AH5/AI5,"-")</f>
        <v>1.6</v>
      </c>
      <c r="AI11" s="110"/>
      <c r="AJ11" s="108"/>
    </row>
    <row r="12" spans="1:37" ht="12.75" customHeight="1">
      <c r="B12" s="95">
        <v>2</v>
      </c>
      <c r="C12" s="99" t="s">
        <v>69</v>
      </c>
      <c r="D12" s="11" t="str">
        <f>IF(OR(D15&gt;=2,J15&gt;=2),IF(D15&gt;J15,"○","●"),"-")</f>
        <v>●</v>
      </c>
      <c r="E12" s="18"/>
      <c r="F12" s="18"/>
      <c r="G12" s="18"/>
      <c r="H12" s="18"/>
      <c r="I12" s="18"/>
      <c r="J12" s="19"/>
      <c r="K12" s="20"/>
      <c r="L12" s="18"/>
      <c r="M12" s="18"/>
      <c r="N12" s="18"/>
      <c r="O12" s="18"/>
      <c r="P12" s="18"/>
      <c r="Q12" s="19"/>
      <c r="R12" s="2" t="str">
        <f>IF(OR(R15&gt;=2,X15&gt;=2),IF(R15&gt;X15,"○","●"),"-")</f>
        <v>○</v>
      </c>
      <c r="S12" s="11"/>
      <c r="T12" s="11"/>
      <c r="U12" s="11"/>
      <c r="V12" s="11"/>
      <c r="W12" s="11"/>
      <c r="X12" s="12"/>
      <c r="Y12" s="2" t="str">
        <f>IF(OR(Y15&gt;=2,AE15&gt;=2),IF(Y15&gt;AE15,"○","●"),"-")</f>
        <v>○</v>
      </c>
      <c r="Z12" s="11"/>
      <c r="AA12" s="11"/>
      <c r="AB12" s="11"/>
      <c r="AC12" s="11"/>
      <c r="AD12" s="11"/>
      <c r="AE12" s="12"/>
      <c r="AF12" s="102">
        <f>COUNTIF(D12:AE12,"○")</f>
        <v>2</v>
      </c>
      <c r="AG12" s="102">
        <f>COUNTIF(D12:AE12,"●")</f>
        <v>1</v>
      </c>
      <c r="AH12" s="102">
        <f>D15+K15+R15+Y15</f>
        <v>8</v>
      </c>
      <c r="AI12" s="102">
        <f>J15+Q15+X15+AE15</f>
        <v>3</v>
      </c>
      <c r="AJ12" s="106">
        <v>9</v>
      </c>
    </row>
    <row r="13" spans="1:37" ht="12.75" customHeight="1">
      <c r="B13" s="97"/>
      <c r="C13" s="120"/>
      <c r="D13" s="13"/>
      <c r="E13" s="11">
        <f>IF(F13&gt;H13,1,0)</f>
        <v>1</v>
      </c>
      <c r="F13" s="11">
        <f>IF(O6="","",O6)</f>
        <v>25</v>
      </c>
      <c r="G13" s="11" t="str">
        <f>IF(N6="","",N6)</f>
        <v>－</v>
      </c>
      <c r="H13" s="11">
        <f>IF(M6="","",M6)</f>
        <v>20</v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13"/>
      <c r="S13" s="11">
        <f>IF(T13&gt;V13,1,0)</f>
        <v>1</v>
      </c>
      <c r="T13" s="24">
        <v>25</v>
      </c>
      <c r="U13" s="11" t="str">
        <f>IF(T13="","","－")</f>
        <v>－</v>
      </c>
      <c r="V13" s="24">
        <v>8</v>
      </c>
      <c r="W13" s="11">
        <f>IF(T13&lt;V13,1,0)</f>
        <v>0</v>
      </c>
      <c r="X13" s="12"/>
      <c r="Y13" s="13"/>
      <c r="Z13" s="11">
        <f>IF(AA13&gt;AC13,1,0)</f>
        <v>1</v>
      </c>
      <c r="AA13" s="24">
        <v>25</v>
      </c>
      <c r="AB13" s="11" t="str">
        <f>IF(AA13="","","－")</f>
        <v>－</v>
      </c>
      <c r="AC13" s="24">
        <v>17</v>
      </c>
      <c r="AD13" s="11">
        <f>IF(AA13&lt;AC13,1,0)</f>
        <v>0</v>
      </c>
      <c r="AE13" s="12"/>
      <c r="AF13" s="103"/>
      <c r="AG13" s="103"/>
      <c r="AH13" s="104"/>
      <c r="AI13" s="104"/>
      <c r="AJ13" s="107"/>
    </row>
    <row r="14" spans="1:37" ht="12.75" customHeight="1">
      <c r="B14" s="97"/>
      <c r="C14" s="120"/>
      <c r="E14" s="11">
        <f>IF(F14&gt;H14,1,0)</f>
        <v>1</v>
      </c>
      <c r="F14" s="11">
        <f>IF(O7="","",O7)</f>
        <v>29</v>
      </c>
      <c r="G14" s="11" t="str">
        <f>IF(N7="","",N7)</f>
        <v>－</v>
      </c>
      <c r="H14" s="11">
        <f>IF(M7="","",M7)</f>
        <v>27</v>
      </c>
      <c r="I14" s="11">
        <f t="shared" ref="I14:I16" si="12">IF(F14&lt;H14,1,0)</f>
        <v>0</v>
      </c>
      <c r="K14" s="2"/>
      <c r="L14" s="11"/>
      <c r="M14" s="11"/>
      <c r="N14" s="11"/>
      <c r="O14" s="11"/>
      <c r="P14" s="11"/>
      <c r="Q14" s="12"/>
      <c r="S14" s="11">
        <f>IF(T14&gt;V14,1,0)</f>
        <v>1</v>
      </c>
      <c r="T14" s="24">
        <v>25</v>
      </c>
      <c r="U14" s="11" t="str">
        <f>IF(T14="","","－")</f>
        <v>－</v>
      </c>
      <c r="V14" s="24">
        <v>16</v>
      </c>
      <c r="W14" s="11">
        <f>IF(T14&lt;V14,1,0)</f>
        <v>0</v>
      </c>
      <c r="X14" s="83"/>
      <c r="Z14" s="11">
        <f>IF(AA14&gt;AC14,1,0)</f>
        <v>1</v>
      </c>
      <c r="AA14" s="24">
        <v>25</v>
      </c>
      <c r="AB14" s="11" t="str">
        <f>IF(AA14="","","－")</f>
        <v>－</v>
      </c>
      <c r="AC14" s="24">
        <v>19</v>
      </c>
      <c r="AD14" s="11">
        <f>IF(AA14&lt;AC14,1,0)</f>
        <v>0</v>
      </c>
      <c r="AE14" s="83"/>
      <c r="AF14" s="109">
        <f>SUM(M13:M17,T13:T17,F13:F17,AA13:AA17)</f>
        <v>252</v>
      </c>
      <c r="AG14" s="110"/>
      <c r="AH14" s="104"/>
      <c r="AI14" s="104"/>
      <c r="AJ14" s="107"/>
    </row>
    <row r="15" spans="1:37" ht="12.75" customHeight="1">
      <c r="B15" s="97"/>
      <c r="C15" s="120"/>
      <c r="D15" s="11">
        <f>E13+E14+E15+E16+E17</f>
        <v>2</v>
      </c>
      <c r="E15" s="11">
        <f>IF(F15&gt;H15,1,0)</f>
        <v>0</v>
      </c>
      <c r="F15" s="11">
        <f>IF(O8="","",O8)</f>
        <v>19</v>
      </c>
      <c r="G15" s="11" t="str">
        <f>IF(N8="","",N8)</f>
        <v>－</v>
      </c>
      <c r="H15" s="11">
        <f t="shared" ref="H15" si="13">IF(M8="","",M8)</f>
        <v>25</v>
      </c>
      <c r="I15" s="11">
        <f t="shared" si="12"/>
        <v>1</v>
      </c>
      <c r="J15" s="12">
        <f>I13+I14+I15+I16++I17</f>
        <v>3</v>
      </c>
      <c r="K15" s="2"/>
      <c r="L15" s="11"/>
      <c r="M15" s="11"/>
      <c r="N15" s="11"/>
      <c r="O15" s="11"/>
      <c r="P15" s="11"/>
      <c r="Q15" s="12"/>
      <c r="R15" s="2">
        <f>S13+S14+S15+S16++S17</f>
        <v>3</v>
      </c>
      <c r="S15" s="11">
        <f t="shared" ref="S15:S16" si="14">IF(T15&gt;V15,1,0)</f>
        <v>1</v>
      </c>
      <c r="T15" s="24">
        <v>25</v>
      </c>
      <c r="U15" s="11" t="str">
        <f>IF(T15="","","－")</f>
        <v>－</v>
      </c>
      <c r="V15" s="24">
        <v>21</v>
      </c>
      <c r="W15" s="11">
        <f t="shared" ref="W15:W16" si="15">IF(T15&lt;V15,1,0)</f>
        <v>0</v>
      </c>
      <c r="X15" s="12">
        <f>W13+W14+W15+W16+W17</f>
        <v>0</v>
      </c>
      <c r="Y15" s="2">
        <f>Z13+Z14+Z15+Z16++Z17</f>
        <v>3</v>
      </c>
      <c r="Z15" s="11">
        <f t="shared" ref="Z15:Z16" si="16">IF(AA15&gt;AC15,1,0)</f>
        <v>1</v>
      </c>
      <c r="AA15" s="24">
        <v>25</v>
      </c>
      <c r="AB15" s="11" t="str">
        <f t="shared" ref="AB15:AB16" si="17">IF(AA15="","","－")</f>
        <v>－</v>
      </c>
      <c r="AC15" s="24">
        <v>18</v>
      </c>
      <c r="AD15" s="11">
        <f t="shared" ref="AD15:AD16" si="18">IF(AA15&lt;AC15,1,0)</f>
        <v>0</v>
      </c>
      <c r="AE15" s="12">
        <f>AD13+AD14+AD15+AD16+AD17</f>
        <v>0</v>
      </c>
      <c r="AF15" s="76"/>
      <c r="AG15" s="77"/>
      <c r="AH15" s="104"/>
      <c r="AI15" s="104"/>
      <c r="AJ15" s="107"/>
    </row>
    <row r="16" spans="1:37" ht="12.75" customHeight="1">
      <c r="B16" s="97"/>
      <c r="C16" s="120"/>
      <c r="D16" s="11"/>
      <c r="E16" s="11">
        <f>IF(F16&gt;H16,1,0)</f>
        <v>0</v>
      </c>
      <c r="F16" s="11">
        <f t="shared" ref="F16" si="19">IF(O9="","",O9)</f>
        <v>16</v>
      </c>
      <c r="G16" s="11" t="str">
        <f>IF(N9="","",N9)</f>
        <v>－</v>
      </c>
      <c r="H16" s="11">
        <f>IF(M9="","",M9)</f>
        <v>25</v>
      </c>
      <c r="I16" s="11">
        <f t="shared" si="12"/>
        <v>1</v>
      </c>
      <c r="J16" s="12"/>
      <c r="K16" s="2"/>
      <c r="L16" s="11"/>
      <c r="M16" s="11"/>
      <c r="N16" s="11"/>
      <c r="O16" s="11"/>
      <c r="P16" s="11"/>
      <c r="Q16" s="12"/>
      <c r="R16" s="2"/>
      <c r="S16" s="11">
        <f t="shared" si="14"/>
        <v>0</v>
      </c>
      <c r="T16" s="24"/>
      <c r="U16" s="11" t="str">
        <f>IF(T16="","","－")</f>
        <v/>
      </c>
      <c r="V16" s="24"/>
      <c r="W16" s="11">
        <f t="shared" si="15"/>
        <v>0</v>
      </c>
      <c r="X16" s="12"/>
      <c r="Y16" s="2"/>
      <c r="Z16" s="11">
        <f t="shared" si="16"/>
        <v>0</v>
      </c>
      <c r="AA16" s="24"/>
      <c r="AB16" s="11" t="str">
        <f t="shared" si="17"/>
        <v/>
      </c>
      <c r="AC16" s="24"/>
      <c r="AD16" s="11">
        <f t="shared" si="18"/>
        <v>0</v>
      </c>
      <c r="AE16" s="12"/>
      <c r="AF16" s="76"/>
      <c r="AG16" s="77"/>
      <c r="AH16" s="104"/>
      <c r="AI16" s="104"/>
      <c r="AJ16" s="107"/>
    </row>
    <row r="17" spans="2:36" ht="12.75" customHeight="1">
      <c r="B17" s="97"/>
      <c r="C17" s="120"/>
      <c r="D17" s="11"/>
      <c r="E17" s="11">
        <f>IF(F17&gt;H17,1,0)</f>
        <v>0</v>
      </c>
      <c r="F17" s="11">
        <f>IF(O10="","",O10)</f>
        <v>13</v>
      </c>
      <c r="G17" s="11" t="str">
        <f>IF(N10="","",N10)</f>
        <v>－</v>
      </c>
      <c r="H17" s="11">
        <f>IF(M10="","",M10)</f>
        <v>15</v>
      </c>
      <c r="I17" s="11">
        <f>IF(F17&lt;H17,1,0)</f>
        <v>1</v>
      </c>
      <c r="J17" s="12"/>
      <c r="K17" s="2"/>
      <c r="L17" s="11"/>
      <c r="M17" s="11"/>
      <c r="N17" s="11"/>
      <c r="O17" s="11"/>
      <c r="P17" s="11"/>
      <c r="Q17" s="12"/>
      <c r="R17" s="2"/>
      <c r="S17" s="11">
        <f>IF(T17&gt;V17,1,0)</f>
        <v>0</v>
      </c>
      <c r="T17" s="24"/>
      <c r="U17" s="11" t="str">
        <f>IF(T17="","","－")</f>
        <v/>
      </c>
      <c r="V17" s="24"/>
      <c r="W17" s="11">
        <f>IF(T17&lt;V17,1,0)</f>
        <v>0</v>
      </c>
      <c r="X17" s="12"/>
      <c r="Y17" s="2"/>
      <c r="Z17" s="11">
        <f>IF(AA17&gt;AC17,1,0)</f>
        <v>0</v>
      </c>
      <c r="AA17" s="24"/>
      <c r="AB17" s="11" t="str">
        <f>IF(AA17="","","－")</f>
        <v/>
      </c>
      <c r="AC17" s="24"/>
      <c r="AD17" s="11">
        <f>IF(AA17&lt;AC17,1,0)</f>
        <v>0</v>
      </c>
      <c r="AE17" s="12"/>
      <c r="AF17" s="109">
        <f>SUM(O13:O17,V13:V17,H13:H17,AC13:AC17)</f>
        <v>211</v>
      </c>
      <c r="AG17" s="111"/>
      <c r="AH17" s="105"/>
      <c r="AI17" s="105"/>
      <c r="AJ17" s="107"/>
    </row>
    <row r="18" spans="2:36" ht="12.75" customHeight="1">
      <c r="B18" s="113"/>
      <c r="C18" s="121"/>
      <c r="D18" s="15"/>
      <c r="E18" s="15"/>
      <c r="F18" s="15"/>
      <c r="G18" s="15"/>
      <c r="H18" s="15"/>
      <c r="I18" s="15"/>
      <c r="J18" s="16"/>
      <c r="K18" s="14"/>
      <c r="L18" s="15"/>
      <c r="M18" s="15"/>
      <c r="N18" s="15"/>
      <c r="O18" s="15"/>
      <c r="P18" s="15"/>
      <c r="Q18" s="16"/>
      <c r="R18" s="14"/>
      <c r="S18" s="15"/>
      <c r="T18" s="15"/>
      <c r="U18" s="15"/>
      <c r="V18" s="15"/>
      <c r="W18" s="15"/>
      <c r="X18" s="16"/>
      <c r="Y18" s="14"/>
      <c r="Z18" s="15"/>
      <c r="AA18" s="15"/>
      <c r="AB18" s="15"/>
      <c r="AC18" s="15"/>
      <c r="AD18" s="15"/>
      <c r="AE18" s="16"/>
      <c r="AF18" s="112">
        <f>IF(AF17&gt;0,AF14/AF17,"-")</f>
        <v>1.1943127962085307</v>
      </c>
      <c r="AG18" s="111"/>
      <c r="AH18" s="112">
        <f>IF(AI12&gt;0,AH12/AI12,"-")</f>
        <v>2.6666666666666665</v>
      </c>
      <c r="AI18" s="110"/>
      <c r="AJ18" s="108"/>
    </row>
    <row r="19" spans="2:36" ht="12.75" customHeight="1">
      <c r="B19" s="95">
        <v>3</v>
      </c>
      <c r="C19" s="99" t="s">
        <v>70</v>
      </c>
      <c r="D19" s="11" t="str">
        <f>IF(OR(D22&gt;=2,J22&gt;=2),IF(D22&gt;J22,"○","●"),"-")</f>
        <v>○</v>
      </c>
      <c r="E19" s="18"/>
      <c r="F19" s="18"/>
      <c r="G19" s="18"/>
      <c r="H19" s="18"/>
      <c r="I19" s="18"/>
      <c r="J19" s="19"/>
      <c r="K19" s="11" t="str">
        <f>IF(OR(K22&gt;=2,Q22&gt;=2),IF(K22&gt;Q22,"○","●"),"-")</f>
        <v>●</v>
      </c>
      <c r="L19" s="18"/>
      <c r="M19" s="18"/>
      <c r="N19" s="18"/>
      <c r="O19" s="18"/>
      <c r="P19" s="18"/>
      <c r="Q19" s="19"/>
      <c r="R19" s="20"/>
      <c r="S19" s="18"/>
      <c r="T19" s="18"/>
      <c r="U19" s="18"/>
      <c r="V19" s="18"/>
      <c r="W19" s="18"/>
      <c r="X19" s="19"/>
      <c r="Y19" s="2" t="str">
        <f>IF(OR(Y22&gt;=2,AE22&gt;=2),IF(Y22&gt;AE22,"○","●"),"-")</f>
        <v>○</v>
      </c>
      <c r="Z19" s="11"/>
      <c r="AA19" s="11"/>
      <c r="AB19" s="11"/>
      <c r="AC19" s="11"/>
      <c r="AD19" s="11"/>
      <c r="AE19" s="12"/>
      <c r="AF19" s="114">
        <f>COUNTIF(D19:AE19,"○")</f>
        <v>2</v>
      </c>
      <c r="AG19" s="114">
        <f>COUNTIF(D19:AE19,"●")</f>
        <v>1</v>
      </c>
      <c r="AH19" s="115">
        <f>D22+K22+R22+Y22</f>
        <v>6</v>
      </c>
      <c r="AI19" s="114">
        <f>J22+Q22+X22+AE22</f>
        <v>5</v>
      </c>
      <c r="AJ19" s="106">
        <v>11</v>
      </c>
    </row>
    <row r="20" spans="2:36" ht="12.75" customHeight="1">
      <c r="B20" s="96"/>
      <c r="C20" s="120"/>
      <c r="D20" s="13"/>
      <c r="E20" s="11">
        <f>IF(F20&gt;H20,1,0)</f>
        <v>0</v>
      </c>
      <c r="F20" s="11">
        <f>IF(V6="","",V6)</f>
        <v>16</v>
      </c>
      <c r="G20" s="11" t="str">
        <f>IF(U6="","",U6)</f>
        <v>－</v>
      </c>
      <c r="H20" s="11">
        <f>IF(T6="","",T6)</f>
        <v>25</v>
      </c>
      <c r="I20" s="11">
        <f>IF(F20&lt;H20,1,0)</f>
        <v>1</v>
      </c>
      <c r="J20" s="12"/>
      <c r="K20" s="13"/>
      <c r="L20" s="11">
        <f>IF(M20&gt;O20,1,0)</f>
        <v>0</v>
      </c>
      <c r="M20" s="11">
        <f>IF(V13="","",V13)</f>
        <v>8</v>
      </c>
      <c r="N20" s="11" t="str">
        <f>IF(U13="","",U13)</f>
        <v>－</v>
      </c>
      <c r="O20" s="11">
        <f>IF(T13="","",T13)</f>
        <v>25</v>
      </c>
      <c r="P20" s="11">
        <f>IF(M20&lt;O20,1,0)</f>
        <v>1</v>
      </c>
      <c r="Q20" s="12"/>
      <c r="R20" s="2"/>
      <c r="S20" s="11"/>
      <c r="T20" s="11"/>
      <c r="U20" s="11"/>
      <c r="V20" s="11"/>
      <c r="W20" s="11"/>
      <c r="X20" s="12"/>
      <c r="Y20" s="13"/>
      <c r="Z20" s="11">
        <f>IF(AA20&gt;AC20,1,0)</f>
        <v>1</v>
      </c>
      <c r="AA20" s="24">
        <v>25</v>
      </c>
      <c r="AB20" s="11" t="str">
        <f>IF(AA20="","","－")</f>
        <v>－</v>
      </c>
      <c r="AC20" s="24">
        <v>20</v>
      </c>
      <c r="AD20" s="11">
        <f>IF(AA20&lt;AC20,1,0)</f>
        <v>0</v>
      </c>
      <c r="AE20" s="12"/>
      <c r="AF20" s="113"/>
      <c r="AG20" s="113"/>
      <c r="AH20" s="116"/>
      <c r="AI20" s="97"/>
      <c r="AJ20" s="107"/>
    </row>
    <row r="21" spans="2:36" ht="12.75" customHeight="1">
      <c r="B21" s="96"/>
      <c r="C21" s="120"/>
      <c r="D21" s="13"/>
      <c r="E21" s="11">
        <f>IF(F21&gt;H21,1,0)</f>
        <v>1</v>
      </c>
      <c r="F21" s="11">
        <f>IF(V7="","",V7)</f>
        <v>26</v>
      </c>
      <c r="G21" s="11" t="str">
        <f t="shared" ref="G21:G24" si="20">IF(U7="","",U7)</f>
        <v>－</v>
      </c>
      <c r="H21" s="11">
        <f t="shared" ref="H21:H22" si="21">IF(T7="","",T7)</f>
        <v>24</v>
      </c>
      <c r="I21" s="11">
        <f t="shared" ref="I21:I22" si="22">IF(F21&lt;H21,1,0)</f>
        <v>0</v>
      </c>
      <c r="J21" s="12"/>
      <c r="K21" s="13"/>
      <c r="L21" s="11">
        <f t="shared" ref="L21:L22" si="23">IF(M21&gt;O21,1,0)</f>
        <v>0</v>
      </c>
      <c r="M21" s="11">
        <f t="shared" ref="M21:M24" si="24">IF(V14="","",V14)</f>
        <v>16</v>
      </c>
      <c r="N21" s="11" t="str">
        <f t="shared" ref="N21:N24" si="25">IF(U14="","",U14)</f>
        <v>－</v>
      </c>
      <c r="O21" s="11">
        <f t="shared" ref="O21:O24" si="26">IF(T14="","",T14)</f>
        <v>25</v>
      </c>
      <c r="P21" s="11">
        <f t="shared" ref="P21:P22" si="27">IF(M21&lt;O21,1,0)</f>
        <v>1</v>
      </c>
      <c r="Q21" s="12"/>
      <c r="R21" s="2"/>
      <c r="S21" s="11"/>
      <c r="T21" s="11"/>
      <c r="U21" s="11"/>
      <c r="V21" s="11"/>
      <c r="W21" s="11"/>
      <c r="X21" s="12"/>
      <c r="Y21" s="13"/>
      <c r="Z21" s="11">
        <f t="shared" ref="Z21:Z22" si="28">IF(AA21&gt;AC21,1,0)</f>
        <v>1</v>
      </c>
      <c r="AA21" s="24">
        <v>25</v>
      </c>
      <c r="AB21" s="11" t="str">
        <f>IF(AA21="","","－")</f>
        <v>－</v>
      </c>
      <c r="AC21" s="24">
        <v>19</v>
      </c>
      <c r="AD21" s="11">
        <f t="shared" ref="AD21:AD22" si="29">IF(AA21&lt;AC21,1,0)</f>
        <v>0</v>
      </c>
      <c r="AE21" s="12"/>
      <c r="AF21" s="118">
        <f>SUM(M20:M24,T20:T24,F20:F24,AA20:AA24)</f>
        <v>223</v>
      </c>
      <c r="AG21" s="119"/>
      <c r="AH21" s="116"/>
      <c r="AI21" s="97"/>
      <c r="AJ21" s="107"/>
    </row>
    <row r="22" spans="2:36" ht="12.75" customHeight="1">
      <c r="B22" s="96"/>
      <c r="C22" s="120"/>
      <c r="D22" s="11">
        <f>E20+E21+E22+E23+E24</f>
        <v>3</v>
      </c>
      <c r="E22" s="11">
        <f>IF(F22&gt;H22,1,0)</f>
        <v>1</v>
      </c>
      <c r="F22" s="11">
        <f>IF(V8="","",V8)</f>
        <v>25</v>
      </c>
      <c r="G22" s="11" t="str">
        <f t="shared" si="20"/>
        <v>－</v>
      </c>
      <c r="H22" s="11">
        <f t="shared" si="21"/>
        <v>19</v>
      </c>
      <c r="I22" s="11">
        <f t="shared" si="22"/>
        <v>0</v>
      </c>
      <c r="J22" s="12">
        <f>I20+I21+I22+I23+I24</f>
        <v>2</v>
      </c>
      <c r="K22" s="11">
        <f>L20+L21+L22+L23+L24</f>
        <v>0</v>
      </c>
      <c r="L22" s="11">
        <f t="shared" si="23"/>
        <v>0</v>
      </c>
      <c r="M22" s="11">
        <f t="shared" si="24"/>
        <v>21</v>
      </c>
      <c r="N22" s="11" t="str">
        <f t="shared" si="25"/>
        <v>－</v>
      </c>
      <c r="O22" s="11">
        <f t="shared" si="26"/>
        <v>25</v>
      </c>
      <c r="P22" s="11">
        <f t="shared" si="27"/>
        <v>1</v>
      </c>
      <c r="Q22" s="12">
        <f>P20+P21+P22+P23+P24</f>
        <v>3</v>
      </c>
      <c r="R22" s="2"/>
      <c r="S22" s="11"/>
      <c r="T22" s="11"/>
      <c r="U22" s="11"/>
      <c r="V22" s="11"/>
      <c r="W22" s="11"/>
      <c r="X22" s="12"/>
      <c r="Y22" s="2">
        <f>Z20+Z21+Z22+Z23+Z24</f>
        <v>3</v>
      </c>
      <c r="Z22" s="11">
        <f t="shared" si="28"/>
        <v>1</v>
      </c>
      <c r="AA22" s="24">
        <v>27</v>
      </c>
      <c r="AB22" s="11" t="str">
        <f t="shared" ref="AB22" si="30">IF(AA22="","","－")</f>
        <v>－</v>
      </c>
      <c r="AC22" s="24">
        <v>25</v>
      </c>
      <c r="AD22" s="11">
        <f t="shared" si="29"/>
        <v>0</v>
      </c>
      <c r="AE22" s="12">
        <f>AD20+AD21+AD22+AD23+AD24</f>
        <v>0</v>
      </c>
      <c r="AF22" s="86"/>
      <c r="AG22" s="85"/>
      <c r="AH22" s="116"/>
      <c r="AI22" s="97"/>
      <c r="AJ22" s="107"/>
    </row>
    <row r="23" spans="2:36" ht="12.75" customHeight="1">
      <c r="B23" s="97"/>
      <c r="C23" s="120"/>
      <c r="E23" s="11">
        <f>IF(F23&gt;H23,1,0)</f>
        <v>0</v>
      </c>
      <c r="F23" s="11">
        <f>IF(V9="","",V9)</f>
        <v>19</v>
      </c>
      <c r="G23" s="11" t="str">
        <f t="shared" si="20"/>
        <v>－</v>
      </c>
      <c r="H23" s="11">
        <f>IF(T9="","",T9)</f>
        <v>25</v>
      </c>
      <c r="I23" s="11">
        <f>IF(F23&lt;H23,1,0)</f>
        <v>1</v>
      </c>
      <c r="J23" s="83"/>
      <c r="L23" s="11">
        <f>IF(M23&gt;O23,1,0)</f>
        <v>0</v>
      </c>
      <c r="M23" s="11" t="str">
        <f t="shared" si="24"/>
        <v/>
      </c>
      <c r="N23" s="11" t="str">
        <f t="shared" si="25"/>
        <v/>
      </c>
      <c r="O23" s="11" t="str">
        <f t="shared" si="26"/>
        <v/>
      </c>
      <c r="P23" s="11">
        <f>IF(M23&lt;O23,1,0)</f>
        <v>0</v>
      </c>
      <c r="Q23" s="83"/>
      <c r="R23" s="2"/>
      <c r="S23" s="11"/>
      <c r="T23" s="11"/>
      <c r="U23" s="11"/>
      <c r="V23" s="11"/>
      <c r="W23" s="11"/>
      <c r="X23" s="12"/>
      <c r="Z23" s="11">
        <f>IF(AA23&gt;AC23,1,0)</f>
        <v>0</v>
      </c>
      <c r="AA23" s="24"/>
      <c r="AB23" s="11" t="str">
        <f>IF(AA23="","","－")</f>
        <v/>
      </c>
      <c r="AC23" s="24"/>
      <c r="AD23" s="11">
        <f>IF(AA23&lt;AC23,1,0)</f>
        <v>0</v>
      </c>
      <c r="AF23" s="86"/>
      <c r="AG23" s="85"/>
      <c r="AH23" s="116"/>
      <c r="AI23" s="97"/>
      <c r="AJ23" s="107"/>
    </row>
    <row r="24" spans="2:36" ht="12.75" customHeight="1">
      <c r="B24" s="96"/>
      <c r="C24" s="120"/>
      <c r="D24" s="11"/>
      <c r="E24" s="11">
        <f>IF(F24&gt;H24,1,0)</f>
        <v>1</v>
      </c>
      <c r="F24" s="11">
        <f>IF(V10="","",V10)</f>
        <v>15</v>
      </c>
      <c r="G24" s="11" t="str">
        <f t="shared" si="20"/>
        <v>－</v>
      </c>
      <c r="H24" s="11">
        <f>IF(T10="","",T10)</f>
        <v>13</v>
      </c>
      <c r="I24" s="11">
        <f>IF(F24&lt;H24,1,0)</f>
        <v>0</v>
      </c>
      <c r="J24" s="12"/>
      <c r="K24" s="11"/>
      <c r="L24" s="11">
        <f>IF(M24&gt;O24,1,0)</f>
        <v>0</v>
      </c>
      <c r="M24" s="11" t="str">
        <f t="shared" si="24"/>
        <v/>
      </c>
      <c r="N24" s="11" t="str">
        <f t="shared" si="25"/>
        <v/>
      </c>
      <c r="O24" s="11" t="str">
        <f t="shared" si="26"/>
        <v/>
      </c>
      <c r="P24" s="11">
        <f>IF(M24&lt;O24,1,0)</f>
        <v>0</v>
      </c>
      <c r="Q24" s="12"/>
      <c r="R24" s="2"/>
      <c r="S24" s="11"/>
      <c r="T24" s="11"/>
      <c r="U24" s="11"/>
      <c r="V24" s="11"/>
      <c r="W24" s="11"/>
      <c r="X24" s="12"/>
      <c r="Y24" s="2"/>
      <c r="Z24" s="11">
        <f>IF(AA24&gt;AC24,1,0)</f>
        <v>0</v>
      </c>
      <c r="AA24" s="24"/>
      <c r="AB24" s="11" t="str">
        <f>IF(AA24="","","－")</f>
        <v/>
      </c>
      <c r="AC24" s="24"/>
      <c r="AD24" s="11">
        <f>IF(AA24&lt;AC24,1,0)</f>
        <v>0</v>
      </c>
      <c r="AE24" s="12"/>
      <c r="AF24" s="118">
        <f>SUM(O20:O24,V20:V24,H20:H24,AC20:AC24)</f>
        <v>245</v>
      </c>
      <c r="AG24" s="119"/>
      <c r="AH24" s="117"/>
      <c r="AI24" s="113"/>
      <c r="AJ24" s="107"/>
    </row>
    <row r="25" spans="2:36" ht="12.75" customHeight="1">
      <c r="B25" s="98"/>
      <c r="C25" s="121"/>
      <c r="D25" s="15"/>
      <c r="E25" s="15"/>
      <c r="F25" s="15"/>
      <c r="G25" s="15"/>
      <c r="H25" s="15"/>
      <c r="I25" s="15"/>
      <c r="J25" s="16"/>
      <c r="K25" s="15"/>
      <c r="L25" s="15"/>
      <c r="M25" s="15"/>
      <c r="N25" s="15"/>
      <c r="O25" s="15"/>
      <c r="P25" s="15"/>
      <c r="Q25" s="16"/>
      <c r="R25" s="14"/>
      <c r="S25" s="15"/>
      <c r="T25" s="15"/>
      <c r="U25" s="15"/>
      <c r="V25" s="15"/>
      <c r="W25" s="15"/>
      <c r="X25" s="16"/>
      <c r="Y25" s="14"/>
      <c r="Z25" s="15"/>
      <c r="AA25" s="15"/>
      <c r="AB25" s="15"/>
      <c r="AC25" s="22"/>
      <c r="AD25" s="15"/>
      <c r="AE25" s="16"/>
      <c r="AF25" s="112">
        <f>IF(AF24&gt;0,AF23/AF24,"-")</f>
        <v>0</v>
      </c>
      <c r="AG25" s="111"/>
      <c r="AH25" s="112">
        <f>IF(AI19&gt;0,AH19/AI19,"-")</f>
        <v>1.2</v>
      </c>
      <c r="AI25" s="110"/>
      <c r="AJ25" s="108"/>
    </row>
    <row r="26" spans="2:36" ht="12.75" customHeight="1">
      <c r="B26" s="95">
        <v>4</v>
      </c>
      <c r="C26" s="99" t="s">
        <v>71</v>
      </c>
      <c r="D26" s="11" t="str">
        <f>IF(OR(D29&gt;=2,J29&gt;=2),IF(D29&gt;J29,"○","●"),"-")</f>
        <v>●</v>
      </c>
      <c r="E26" s="18"/>
      <c r="F26" s="18"/>
      <c r="G26" s="18"/>
      <c r="H26" s="18"/>
      <c r="I26" s="18"/>
      <c r="J26" s="19"/>
      <c r="K26" s="11" t="str">
        <f>IF(OR(K29&gt;=2,Q29&gt;=2),IF(K29&gt;Q29,"○","●"),"-")</f>
        <v>●</v>
      </c>
      <c r="L26" s="18"/>
      <c r="M26" s="18"/>
      <c r="N26" s="18"/>
      <c r="O26" s="18"/>
      <c r="P26" s="18"/>
      <c r="Q26" s="19"/>
      <c r="R26" s="11" t="str">
        <f>IF(OR(R29&gt;=2,X29&gt;=2),IF(R29&gt;X29,"○","●"),"-")</f>
        <v>●</v>
      </c>
      <c r="S26" s="18"/>
      <c r="T26" s="18"/>
      <c r="U26" s="18"/>
      <c r="V26" s="18"/>
      <c r="W26" s="18"/>
      <c r="X26" s="19"/>
      <c r="Y26" s="20"/>
      <c r="Z26" s="18"/>
      <c r="AA26" s="18"/>
      <c r="AB26" s="18"/>
      <c r="AC26" s="18"/>
      <c r="AD26" s="18"/>
      <c r="AE26" s="19"/>
      <c r="AF26" s="114">
        <f>COUNTIF(D26:AE26,"○")</f>
        <v>0</v>
      </c>
      <c r="AG26" s="114">
        <f>COUNTIF(D26:AE26,"●")</f>
        <v>3</v>
      </c>
      <c r="AH26" s="115">
        <f>D29+K29+R29+Y29</f>
        <v>0</v>
      </c>
      <c r="AI26" s="114">
        <f>J29+Q29+X29+AE29</f>
        <v>9</v>
      </c>
      <c r="AJ26" s="106">
        <v>12</v>
      </c>
    </row>
    <row r="27" spans="2:36" ht="12.75" customHeight="1">
      <c r="B27" s="97"/>
      <c r="C27" s="120"/>
      <c r="D27" s="23"/>
      <c r="E27" s="11">
        <f>IF(F27&gt;H27,1,0)</f>
        <v>0</v>
      </c>
      <c r="F27" s="11">
        <f>IF(AC6="","",AC6)</f>
        <v>22</v>
      </c>
      <c r="G27" s="11" t="str">
        <f>IF(AB6="","",AB6)</f>
        <v>－</v>
      </c>
      <c r="H27" s="11">
        <f>IF(AA6="","",AA6)</f>
        <v>25</v>
      </c>
      <c r="I27" s="11">
        <f>IF(F27&lt;H27,1,0)</f>
        <v>1</v>
      </c>
      <c r="J27" s="12"/>
      <c r="K27" s="23"/>
      <c r="L27" s="11">
        <f>IF(M27&gt;O27,1,0)</f>
        <v>0</v>
      </c>
      <c r="M27" s="11">
        <f>IF(AC13="","",AC13)</f>
        <v>17</v>
      </c>
      <c r="N27" s="11" t="str">
        <f>IF(AB13="","",AB13)</f>
        <v>－</v>
      </c>
      <c r="O27" s="11">
        <f>IF(AA13="","",AA13)</f>
        <v>25</v>
      </c>
      <c r="P27" s="11">
        <f t="shared" ref="P27:P31" si="31">IF(M27&lt;O27,1,0)</f>
        <v>1</v>
      </c>
      <c r="Q27" s="12"/>
      <c r="R27" s="23"/>
      <c r="S27" s="11">
        <f>IF(T27&gt;V27,1,0)</f>
        <v>0</v>
      </c>
      <c r="T27" s="11">
        <f>IF(AC20="","",AC20)</f>
        <v>20</v>
      </c>
      <c r="U27" s="11" t="str">
        <f>IF(AB20="","",AB20)</f>
        <v>－</v>
      </c>
      <c r="V27" s="11">
        <f>IF(AA20="","",AA20)</f>
        <v>25</v>
      </c>
      <c r="W27" s="11">
        <f t="shared" ref="W27:W31" si="32">IF(T27&lt;V27,1,0)</f>
        <v>1</v>
      </c>
      <c r="X27" s="12"/>
      <c r="Y27" s="2"/>
      <c r="Z27" s="11"/>
      <c r="AA27" s="11"/>
      <c r="AB27" s="11"/>
      <c r="AC27" s="11"/>
      <c r="AD27" s="11"/>
      <c r="AE27" s="12"/>
      <c r="AF27" s="113"/>
      <c r="AG27" s="113"/>
      <c r="AH27" s="116"/>
      <c r="AI27" s="97"/>
      <c r="AJ27" s="107"/>
    </row>
    <row r="28" spans="2:36" ht="12.75" customHeight="1">
      <c r="B28" s="97"/>
      <c r="C28" s="120"/>
      <c r="E28" s="11">
        <f>IF(F28&gt;H28,1,0)</f>
        <v>0</v>
      </c>
      <c r="F28" s="11">
        <f>IF(AC7="","",AC7)</f>
        <v>19</v>
      </c>
      <c r="G28" s="11" t="str">
        <f>IF(AB7="","",AB7)</f>
        <v>－</v>
      </c>
      <c r="H28" s="11">
        <f>IF(AA7="","",AA7)</f>
        <v>25</v>
      </c>
      <c r="I28" s="11">
        <f>IF(F28&lt;H28,1,0)</f>
        <v>1</v>
      </c>
      <c r="J28" s="12"/>
      <c r="L28" s="11">
        <f t="shared" ref="L28:L31" si="33">IF(M28&gt;O28,1,0)</f>
        <v>0</v>
      </c>
      <c r="M28" s="11">
        <f>IF(AC14="","",AC14)</f>
        <v>19</v>
      </c>
      <c r="N28" s="11" t="str">
        <f>IF(AB14="","",AB14)</f>
        <v>－</v>
      </c>
      <c r="O28" s="11">
        <f t="shared" ref="O28:O30" si="34">IF(AA14="","",AA14)</f>
        <v>25</v>
      </c>
      <c r="P28" s="11">
        <f t="shared" si="31"/>
        <v>1</v>
      </c>
      <c r="Q28" s="12"/>
      <c r="S28" s="11">
        <f t="shared" ref="S28:S31" si="35">IF(T28&gt;V28,1,0)</f>
        <v>0</v>
      </c>
      <c r="T28" s="11">
        <f t="shared" ref="T28:T29" si="36">IF(AC21="","",AC21)</f>
        <v>19</v>
      </c>
      <c r="U28" s="11" t="str">
        <f>IF(AB21="","",AB21)</f>
        <v>－</v>
      </c>
      <c r="V28" s="11">
        <f>IF(AA21="","",AA21)</f>
        <v>25</v>
      </c>
      <c r="W28" s="11">
        <f t="shared" si="32"/>
        <v>1</v>
      </c>
      <c r="X28" s="12"/>
      <c r="Y28" s="2"/>
      <c r="Z28" s="11"/>
      <c r="AA28" s="11"/>
      <c r="AB28" s="11"/>
      <c r="AC28" s="11"/>
      <c r="AD28" s="11"/>
      <c r="AE28" s="12"/>
      <c r="AF28" s="118">
        <f>SUM(M27:M31,T27:T31,F27:F31,AA27:AA31)</f>
        <v>178</v>
      </c>
      <c r="AG28" s="119"/>
      <c r="AH28" s="116"/>
      <c r="AI28" s="97"/>
      <c r="AJ28" s="107"/>
    </row>
    <row r="29" spans="2:36" ht="12.75" customHeight="1">
      <c r="B29" s="97"/>
      <c r="C29" s="120"/>
      <c r="D29" s="11">
        <f>E27+E28+E29+E30+E31</f>
        <v>0</v>
      </c>
      <c r="E29" s="11">
        <f>IF(F29&gt;H29,1,0)</f>
        <v>0</v>
      </c>
      <c r="F29" s="11">
        <f>IF(AC8="","",AC8)</f>
        <v>19</v>
      </c>
      <c r="G29" s="11" t="str">
        <f>IF(AB8="","",AB8)</f>
        <v>－</v>
      </c>
      <c r="H29" s="11">
        <f>IF(AA8="","",AA8)</f>
        <v>25</v>
      </c>
      <c r="I29" s="11">
        <f t="shared" ref="I29:I30" si="37">IF(F29&lt;H29,1,0)</f>
        <v>1</v>
      </c>
      <c r="J29" s="12">
        <f>I27+I28+I29+I30+I31</f>
        <v>3</v>
      </c>
      <c r="K29" s="11">
        <f>L27+L28+L29+L30+L31</f>
        <v>0</v>
      </c>
      <c r="L29" s="11">
        <f t="shared" si="33"/>
        <v>0</v>
      </c>
      <c r="M29" s="11">
        <f>IF(AC15="","",AC15)</f>
        <v>18</v>
      </c>
      <c r="N29" s="11" t="str">
        <f>IF(AB15="","",AB15)</f>
        <v>－</v>
      </c>
      <c r="O29" s="11">
        <f t="shared" si="34"/>
        <v>25</v>
      </c>
      <c r="P29" s="11">
        <f t="shared" si="31"/>
        <v>1</v>
      </c>
      <c r="Q29" s="12">
        <f>P27+P28+P29+P30+P31</f>
        <v>3</v>
      </c>
      <c r="R29" s="11">
        <f t="shared" ref="R29" si="38">S27+S28+S29+S30+S31</f>
        <v>0</v>
      </c>
      <c r="S29" s="11">
        <f t="shared" si="35"/>
        <v>0</v>
      </c>
      <c r="T29" s="11">
        <f t="shared" si="36"/>
        <v>25</v>
      </c>
      <c r="U29" s="11" t="str">
        <f>IF(AB22="","",AB22)</f>
        <v>－</v>
      </c>
      <c r="V29" s="11">
        <f>IF(AA22="","",AA22)</f>
        <v>27</v>
      </c>
      <c r="W29" s="11">
        <f t="shared" si="32"/>
        <v>1</v>
      </c>
      <c r="X29" s="12">
        <f t="shared" ref="X29" si="39">W27+W28+W29+W30+W31</f>
        <v>3</v>
      </c>
      <c r="Y29" s="2"/>
      <c r="Z29" s="11"/>
      <c r="AA29" s="11"/>
      <c r="AB29" s="11"/>
      <c r="AC29" s="11"/>
      <c r="AD29" s="11"/>
      <c r="AE29" s="12"/>
      <c r="AF29" s="86"/>
      <c r="AG29" s="85"/>
      <c r="AH29" s="116"/>
      <c r="AI29" s="97"/>
      <c r="AJ29" s="107"/>
    </row>
    <row r="30" spans="2:36" ht="12.75" customHeight="1">
      <c r="B30" s="97"/>
      <c r="C30" s="120"/>
      <c r="D30" s="11"/>
      <c r="E30" s="11">
        <f>IF(F30&gt;H30,1,0)</f>
        <v>0</v>
      </c>
      <c r="F30" s="11" t="str">
        <f>IF(AC9="","",AC9)</f>
        <v/>
      </c>
      <c r="G30" s="11" t="str">
        <f>IF(AB9="","",AB9)</f>
        <v/>
      </c>
      <c r="H30" s="11" t="str">
        <f>IF(AA9="","",AA9)</f>
        <v/>
      </c>
      <c r="I30" s="11">
        <f t="shared" si="37"/>
        <v>0</v>
      </c>
      <c r="J30" s="12"/>
      <c r="K30" s="11"/>
      <c r="L30" s="11">
        <f t="shared" si="33"/>
        <v>0</v>
      </c>
      <c r="M30" s="11" t="str">
        <f>IF(AC16="","",AC16)</f>
        <v/>
      </c>
      <c r="N30" s="11" t="str">
        <f>IF(AB16="","",AB16)</f>
        <v/>
      </c>
      <c r="O30" s="11" t="str">
        <f t="shared" si="34"/>
        <v/>
      </c>
      <c r="P30" s="11">
        <f t="shared" si="31"/>
        <v>0</v>
      </c>
      <c r="Q30" s="12"/>
      <c r="R30" s="11"/>
      <c r="S30" s="11">
        <f t="shared" si="35"/>
        <v>0</v>
      </c>
      <c r="T30" s="11" t="str">
        <f>IF(AC23="","",AC23)</f>
        <v/>
      </c>
      <c r="U30" s="11" t="str">
        <f>IF(AB23="","",AB23)</f>
        <v/>
      </c>
      <c r="V30" s="11" t="str">
        <f>IF(AA23="","",AA23)</f>
        <v/>
      </c>
      <c r="W30" s="11">
        <f t="shared" si="32"/>
        <v>0</v>
      </c>
      <c r="X30" s="12"/>
      <c r="Y30" s="2"/>
      <c r="Z30" s="11"/>
      <c r="AA30" s="11"/>
      <c r="AB30" s="11"/>
      <c r="AC30" s="11"/>
      <c r="AD30" s="11"/>
      <c r="AE30" s="12"/>
      <c r="AF30" s="86"/>
      <c r="AG30" s="85"/>
      <c r="AH30" s="116"/>
      <c r="AI30" s="97"/>
      <c r="AJ30" s="107"/>
    </row>
    <row r="31" spans="2:36" ht="12.75" customHeight="1">
      <c r="B31" s="97"/>
      <c r="C31" s="120"/>
      <c r="D31" s="11"/>
      <c r="E31" s="11">
        <f>IF(F31&gt;H31,1,0)</f>
        <v>0</v>
      </c>
      <c r="F31" s="11" t="str">
        <f>IF(AC10="","",AC10)</f>
        <v/>
      </c>
      <c r="G31" s="11" t="str">
        <f>IF(AB10="","",AB10)</f>
        <v/>
      </c>
      <c r="H31" s="11" t="str">
        <f>IF(AA10="","",AA10)</f>
        <v/>
      </c>
      <c r="I31" s="11">
        <f>IF(F31&lt;H31,1,0)</f>
        <v>0</v>
      </c>
      <c r="J31" s="12"/>
      <c r="K31" s="11"/>
      <c r="L31" s="11">
        <f t="shared" si="33"/>
        <v>0</v>
      </c>
      <c r="M31" s="11" t="str">
        <f>IF(AC17="","",AC17)</f>
        <v/>
      </c>
      <c r="N31" s="11" t="str">
        <f>IF(AB17="","",AB17)</f>
        <v/>
      </c>
      <c r="O31" s="11" t="str">
        <f>IF(AA17="","",AA17)</f>
        <v/>
      </c>
      <c r="P31" s="11">
        <f t="shared" si="31"/>
        <v>0</v>
      </c>
      <c r="Q31" s="12"/>
      <c r="R31" s="11"/>
      <c r="S31" s="11">
        <f t="shared" si="35"/>
        <v>0</v>
      </c>
      <c r="T31" s="11" t="str">
        <f>IF(AC24="","",AC24)</f>
        <v/>
      </c>
      <c r="U31" s="11" t="str">
        <f>IF(AB24="","",AB24)</f>
        <v/>
      </c>
      <c r="V31" s="11" t="str">
        <f>IF(AA24="","",AA24)</f>
        <v/>
      </c>
      <c r="W31" s="11">
        <f t="shared" si="32"/>
        <v>0</v>
      </c>
      <c r="X31" s="12"/>
      <c r="Y31" s="2"/>
      <c r="Z31" s="11"/>
      <c r="AA31" s="11"/>
      <c r="AB31" s="11"/>
      <c r="AC31" s="11"/>
      <c r="AD31" s="11"/>
      <c r="AE31" s="12"/>
      <c r="AF31" s="118">
        <f>SUM(O27:O31,V27:V31,H27:H31,AC27:AC31)</f>
        <v>227</v>
      </c>
      <c r="AG31" s="119"/>
      <c r="AH31" s="117"/>
      <c r="AI31" s="113"/>
      <c r="AJ31" s="107"/>
    </row>
    <row r="32" spans="2:36" ht="12.75" customHeight="1">
      <c r="B32" s="113"/>
      <c r="C32" s="121"/>
      <c r="D32" s="15"/>
      <c r="E32" s="15"/>
      <c r="F32" s="15"/>
      <c r="G32" s="15"/>
      <c r="H32" s="15"/>
      <c r="I32" s="15"/>
      <c r="J32" s="16"/>
      <c r="K32" s="15"/>
      <c r="L32" s="15"/>
      <c r="M32" s="15"/>
      <c r="N32" s="15"/>
      <c r="O32" s="15"/>
      <c r="P32" s="15"/>
      <c r="Q32" s="16"/>
      <c r="R32" s="15"/>
      <c r="S32" s="15"/>
      <c r="T32" s="15"/>
      <c r="U32" s="15"/>
      <c r="V32" s="15"/>
      <c r="W32" s="15"/>
      <c r="X32" s="16"/>
      <c r="Y32" s="14"/>
      <c r="Z32" s="15"/>
      <c r="AA32" s="15"/>
      <c r="AB32" s="15"/>
      <c r="AC32" s="15"/>
      <c r="AD32" s="15"/>
      <c r="AE32" s="16"/>
      <c r="AF32" s="112">
        <f>IF(AF31&gt;0,AF28/AF31,"-")</f>
        <v>0.78414096916299558</v>
      </c>
      <c r="AG32" s="111"/>
      <c r="AH32" s="112">
        <f>IF(AI26&gt;0,AH26/AI26,"-")</f>
        <v>0</v>
      </c>
      <c r="AI32" s="110"/>
      <c r="AJ32" s="108"/>
    </row>
    <row r="34" spans="1:11">
      <c r="C34" s="78" t="s">
        <v>53</v>
      </c>
    </row>
    <row r="36" spans="1:11" s="82" customFormat="1" ht="18" customHeight="1">
      <c r="A36" s="89" t="s">
        <v>62</v>
      </c>
      <c r="C36" s="90" t="s">
        <v>63</v>
      </c>
      <c r="D36" s="91"/>
      <c r="E36" s="91"/>
      <c r="F36" s="91"/>
      <c r="G36" s="91"/>
      <c r="H36" s="91"/>
      <c r="I36" s="91"/>
      <c r="J36" s="91"/>
      <c r="K36" s="91"/>
    </row>
    <row r="37" spans="1:11" s="82" customFormat="1" ht="18" customHeight="1">
      <c r="C37" s="91"/>
      <c r="D37" s="91"/>
      <c r="E37" s="91"/>
      <c r="F37" s="91"/>
      <c r="G37" s="91"/>
      <c r="H37" s="91"/>
      <c r="I37" s="91"/>
      <c r="J37" s="91"/>
      <c r="K37" s="91"/>
    </row>
    <row r="38" spans="1:11" s="82" customFormat="1" ht="18" customHeight="1">
      <c r="C38" s="91"/>
      <c r="D38" s="91"/>
      <c r="E38" s="91"/>
      <c r="F38" s="91"/>
      <c r="G38" s="91"/>
      <c r="H38" s="91"/>
      <c r="I38" s="91"/>
      <c r="J38" s="91"/>
      <c r="K38" s="91"/>
    </row>
    <row r="39" spans="1:11" s="82" customFormat="1" ht="18" customHeight="1">
      <c r="C39" s="91"/>
      <c r="D39" s="91"/>
      <c r="E39" s="91"/>
      <c r="F39" s="91"/>
      <c r="G39" s="91"/>
      <c r="H39" s="91"/>
      <c r="I39" s="91"/>
      <c r="J39" s="91"/>
      <c r="K39" s="91"/>
    </row>
    <row r="40" spans="1:11" s="82" customFormat="1" ht="18" customHeight="1">
      <c r="C40" s="91"/>
      <c r="D40" s="91"/>
      <c r="E40" s="91"/>
      <c r="F40" s="91"/>
      <c r="G40" s="91"/>
      <c r="H40" s="91"/>
      <c r="I40" s="91"/>
      <c r="J40" s="91"/>
      <c r="K40" s="91"/>
    </row>
    <row r="41" spans="1:11" s="82" customFormat="1" ht="18" customHeight="1">
      <c r="C41" s="91"/>
      <c r="D41" s="91"/>
      <c r="E41" s="91"/>
      <c r="F41" s="91"/>
      <c r="G41" s="91"/>
      <c r="H41" s="91"/>
      <c r="I41" s="91"/>
      <c r="J41" s="91"/>
      <c r="K41" s="91"/>
    </row>
    <row r="42" spans="1:11" s="82" customFormat="1" ht="18" customHeight="1">
      <c r="C42" s="91"/>
      <c r="D42" s="91"/>
      <c r="E42" s="91"/>
      <c r="F42" s="91"/>
      <c r="G42" s="91"/>
      <c r="H42" s="91"/>
      <c r="I42" s="91"/>
      <c r="J42" s="91"/>
      <c r="K42" s="91"/>
    </row>
    <row r="43" spans="1:11" s="82" customFormat="1" ht="18" customHeight="1">
      <c r="C43" s="91"/>
      <c r="D43" s="91"/>
      <c r="E43" s="91"/>
      <c r="F43" s="91"/>
      <c r="G43" s="91"/>
      <c r="H43" s="91"/>
      <c r="I43" s="91"/>
      <c r="J43" s="91"/>
      <c r="K43" s="91"/>
    </row>
    <row r="44" spans="1:11" s="82" customFormat="1" ht="18" customHeight="1">
      <c r="C44" s="91"/>
      <c r="D44" s="91"/>
      <c r="E44" s="91"/>
      <c r="F44" s="91"/>
      <c r="G44" s="91"/>
      <c r="H44" s="91"/>
      <c r="I44" s="91"/>
      <c r="J44" s="91"/>
      <c r="K44" s="91"/>
    </row>
    <row r="45" spans="1:11" s="82" customFormat="1" ht="18" customHeight="1">
      <c r="C45" s="91"/>
      <c r="D45" s="91"/>
      <c r="E45" s="91"/>
      <c r="F45" s="91"/>
      <c r="G45" s="91"/>
      <c r="H45" s="91"/>
      <c r="I45" s="91"/>
      <c r="J45" s="91"/>
      <c r="K45" s="91"/>
    </row>
    <row r="46" spans="1:11" s="82" customFormat="1" ht="18" customHeight="1">
      <c r="C46" s="91"/>
      <c r="D46" s="91"/>
      <c r="E46" s="91"/>
      <c r="F46" s="91"/>
      <c r="G46" s="91"/>
      <c r="H46" s="91"/>
      <c r="I46" s="91"/>
      <c r="J46" s="91"/>
      <c r="K46" s="91"/>
    </row>
    <row r="47" spans="1:11" s="82" customFormat="1" ht="18" customHeight="1">
      <c r="C47" s="91"/>
      <c r="D47" s="91"/>
      <c r="E47" s="91"/>
      <c r="F47" s="91"/>
      <c r="G47" s="91"/>
      <c r="H47" s="91"/>
      <c r="I47" s="91"/>
      <c r="J47" s="91"/>
      <c r="K47" s="91"/>
    </row>
    <row r="48" spans="1:11">
      <c r="C48" s="91"/>
      <c r="D48" s="91"/>
      <c r="E48" s="91"/>
      <c r="F48" s="91"/>
      <c r="G48" s="91"/>
      <c r="H48" s="91"/>
      <c r="I48" s="91"/>
      <c r="J48" s="91"/>
      <c r="K48" s="91"/>
    </row>
    <row r="49" spans="3:11">
      <c r="C49" s="91"/>
      <c r="D49" s="91"/>
      <c r="E49" s="91"/>
      <c r="F49" s="91"/>
      <c r="G49" s="91"/>
      <c r="H49" s="91"/>
      <c r="I49" s="91"/>
      <c r="J49" s="91"/>
      <c r="K49" s="91"/>
    </row>
  </sheetData>
  <mergeCells count="49">
    <mergeCell ref="D4:J4"/>
    <mergeCell ref="K4:Q4"/>
    <mergeCell ref="R4:X4"/>
    <mergeCell ref="Y4:AE4"/>
    <mergeCell ref="B5:B11"/>
    <mergeCell ref="C5:C11"/>
    <mergeCell ref="AF5:AF6"/>
    <mergeCell ref="AG5:AG6"/>
    <mergeCell ref="AH5:AH10"/>
    <mergeCell ref="AI5:AI10"/>
    <mergeCell ref="AJ5:AJ11"/>
    <mergeCell ref="AF7:AG7"/>
    <mergeCell ref="AF10:AG10"/>
    <mergeCell ref="AF11:AG11"/>
    <mergeCell ref="AH11:AI11"/>
    <mergeCell ref="B12:B18"/>
    <mergeCell ref="C12:C18"/>
    <mergeCell ref="AF12:AF13"/>
    <mergeCell ref="AG12:AG13"/>
    <mergeCell ref="AH12:AH17"/>
    <mergeCell ref="B19:B25"/>
    <mergeCell ref="C19:C25"/>
    <mergeCell ref="AF19:AF20"/>
    <mergeCell ref="AG19:AG20"/>
    <mergeCell ref="AH19:AH24"/>
    <mergeCell ref="AJ12:AJ18"/>
    <mergeCell ref="AF14:AG14"/>
    <mergeCell ref="AF17:AG17"/>
    <mergeCell ref="AF18:AG18"/>
    <mergeCell ref="AH18:AI18"/>
    <mergeCell ref="AI12:AI17"/>
    <mergeCell ref="AI19:AI24"/>
    <mergeCell ref="AJ19:AJ25"/>
    <mergeCell ref="AF21:AG21"/>
    <mergeCell ref="AF24:AG24"/>
    <mergeCell ref="AF25:AG25"/>
    <mergeCell ref="AH25:AI25"/>
    <mergeCell ref="B26:B32"/>
    <mergeCell ref="C26:C32"/>
    <mergeCell ref="AF26:AF27"/>
    <mergeCell ref="AG26:AG27"/>
    <mergeCell ref="AH26:AH31"/>
    <mergeCell ref="C36:K49"/>
    <mergeCell ref="AJ26:AJ32"/>
    <mergeCell ref="AF28:AG28"/>
    <mergeCell ref="AF31:AG31"/>
    <mergeCell ref="AF32:AG32"/>
    <mergeCell ref="AH32:AI32"/>
    <mergeCell ref="AI26:AI31"/>
  </mergeCells>
  <phoneticPr fontId="2"/>
  <pageMargins left="0.78700000000000003" right="0.78700000000000003" top="0.98399999999999999" bottom="0.98399999999999999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45"/>
  <sheetViews>
    <sheetView zoomScale="150" zoomScaleNormal="90" zoomScalePageLayoutView="90" workbookViewId="0"/>
  </sheetViews>
  <sheetFormatPr defaultColWidth="7.625" defaultRowHeight="13.5"/>
  <cols>
    <col min="1" max="2" width="4" customWidth="1"/>
    <col min="3" max="3" width="14.8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62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5" width="2.1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1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1:51" ht="18.75">
      <c r="A1" s="78" t="s">
        <v>56</v>
      </c>
      <c r="B1" s="30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5"/>
      <c r="AG1" s="25"/>
      <c r="AH1" s="25"/>
      <c r="AI1" s="25"/>
      <c r="AJ1" s="25"/>
      <c r="AK1" s="25"/>
      <c r="AL1" s="25"/>
      <c r="AM1" s="25"/>
    </row>
    <row r="2" spans="1:51">
      <c r="B2" s="29" t="s">
        <v>97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51">
      <c r="B3" s="2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51" ht="12.75" customHeight="1">
      <c r="B4" s="3"/>
      <c r="C4" s="4" t="s">
        <v>28</v>
      </c>
      <c r="D4" s="92" t="str">
        <f>C5</f>
        <v>長崎純心大学</v>
      </c>
      <c r="E4" s="93"/>
      <c r="F4" s="93"/>
      <c r="G4" s="93"/>
      <c r="H4" s="93"/>
      <c r="I4" s="93"/>
      <c r="J4" s="94"/>
      <c r="K4" s="92" t="str">
        <f>C10</f>
        <v>中九州短期大学</v>
      </c>
      <c r="L4" s="93"/>
      <c r="M4" s="93"/>
      <c r="N4" s="93"/>
      <c r="O4" s="93"/>
      <c r="P4" s="93"/>
      <c r="Q4" s="94"/>
      <c r="R4" s="92" t="str">
        <f>C15</f>
        <v>名桜大学</v>
      </c>
      <c r="S4" s="93"/>
      <c r="T4" s="93"/>
      <c r="U4" s="93"/>
      <c r="V4" s="93"/>
      <c r="W4" s="93"/>
      <c r="X4" s="94"/>
      <c r="Y4" s="92" t="str">
        <f>C20</f>
        <v>中村学園大学</v>
      </c>
      <c r="Z4" s="93"/>
      <c r="AA4" s="93"/>
      <c r="AB4" s="93"/>
      <c r="AC4" s="93"/>
      <c r="AD4" s="93"/>
      <c r="AE4" s="94"/>
      <c r="AF4" s="92" t="str">
        <f>C25</f>
        <v>香蘭女子短期大学</v>
      </c>
      <c r="AG4" s="93"/>
      <c r="AH4" s="93"/>
      <c r="AI4" s="93"/>
      <c r="AJ4" s="93"/>
      <c r="AK4" s="93"/>
      <c r="AL4" s="94"/>
      <c r="AM4" s="92" t="str">
        <f>C30</f>
        <v>鹿児島大学</v>
      </c>
      <c r="AN4" s="93"/>
      <c r="AO4" s="93"/>
      <c r="AP4" s="93"/>
      <c r="AQ4" s="93"/>
      <c r="AR4" s="93"/>
      <c r="AS4" s="94"/>
      <c r="AT4" s="5" t="s">
        <v>138</v>
      </c>
      <c r="AU4" s="6" t="s">
        <v>139</v>
      </c>
      <c r="AV4" s="7" t="s">
        <v>25</v>
      </c>
      <c r="AW4" s="8" t="s">
        <v>26</v>
      </c>
      <c r="AX4" s="9" t="s">
        <v>27</v>
      </c>
      <c r="AY4" s="10"/>
    </row>
    <row r="5" spans="1:51" ht="12.75" customHeight="1">
      <c r="B5" s="1"/>
      <c r="C5" s="99" t="s">
        <v>48</v>
      </c>
      <c r="D5" s="2"/>
      <c r="E5" s="11"/>
      <c r="F5" s="11"/>
      <c r="G5" s="11"/>
      <c r="H5" s="11"/>
      <c r="I5" s="11"/>
      <c r="J5" s="12"/>
      <c r="K5" s="2" t="str">
        <f>IF(OR(K7&gt;=2,Q7&gt;=2),IF(K7&gt;Q7,"○","●"),"-")</f>
        <v>○</v>
      </c>
      <c r="L5" s="11"/>
      <c r="M5" s="11"/>
      <c r="N5" s="11"/>
      <c r="O5" s="11"/>
      <c r="P5" s="11"/>
      <c r="Q5" s="12"/>
      <c r="R5" s="2" t="str">
        <f>IF(OR(R7&gt;=2,X7&gt;=2),IF(R7&gt;X7,"○","●"),"-")</f>
        <v>●</v>
      </c>
      <c r="S5" s="11"/>
      <c r="T5" s="11"/>
      <c r="U5" s="11"/>
      <c r="V5" s="11"/>
      <c r="W5" s="11"/>
      <c r="X5" s="12"/>
      <c r="Y5" s="2" t="str">
        <f>IF(OR(Y7&gt;=2,AE7&gt;=2),IF(Y7&gt;AE7,"○","●"),"-")</f>
        <v>○</v>
      </c>
      <c r="Z5" s="11"/>
      <c r="AA5" s="11"/>
      <c r="AB5" s="11"/>
      <c r="AC5" s="11"/>
      <c r="AD5" s="11"/>
      <c r="AE5" s="12"/>
      <c r="AF5" s="2" t="str">
        <f>IF(OR(AF7&gt;=2,AL7&gt;=2),IF(AF7&gt;AL7,"○","●"),"-")</f>
        <v>○</v>
      </c>
      <c r="AG5" s="11"/>
      <c r="AH5" s="11"/>
      <c r="AI5" s="11"/>
      <c r="AJ5" s="11"/>
      <c r="AK5" s="11"/>
      <c r="AL5" s="12"/>
      <c r="AM5" s="2" t="str">
        <f>IF(OR(AM7&gt;=2,AS7&gt;=2),IF(AM7&gt;AS7,"○","●"),"-")</f>
        <v>○</v>
      </c>
      <c r="AN5" s="11"/>
      <c r="AO5" s="11"/>
      <c r="AP5" s="11"/>
      <c r="AQ5" s="11"/>
      <c r="AR5" s="11"/>
      <c r="AS5" s="12"/>
      <c r="AT5" s="102">
        <f>COUNTIF(D5:AS5,"○")</f>
        <v>4</v>
      </c>
      <c r="AU5" s="102">
        <f>COUNTIF(D5:AS5,"●")</f>
        <v>1</v>
      </c>
      <c r="AV5" s="102">
        <f>D7+K7+R7+Y7+AF7+AM7</f>
        <v>9</v>
      </c>
      <c r="AW5" s="102">
        <f>J7+Q7+X7+AE7+AL7+AS7</f>
        <v>3</v>
      </c>
      <c r="AX5" s="106">
        <v>1</v>
      </c>
      <c r="AY5" s="10"/>
    </row>
    <row r="6" spans="1:51" ht="12.75" customHeight="1">
      <c r="B6" s="1"/>
      <c r="C6" s="100"/>
      <c r="D6" s="2"/>
      <c r="E6" s="11"/>
      <c r="F6" s="11"/>
      <c r="G6" s="11"/>
      <c r="H6" s="11"/>
      <c r="I6" s="11"/>
      <c r="J6" s="12"/>
      <c r="K6" s="13"/>
      <c r="L6" s="11">
        <f>IF(M6&gt;O6,1,0)</f>
        <v>1</v>
      </c>
      <c r="M6" s="24">
        <v>25</v>
      </c>
      <c r="N6" s="11" t="str">
        <f>IF(M6="","","－")</f>
        <v>－</v>
      </c>
      <c r="O6" s="24">
        <v>22</v>
      </c>
      <c r="P6" s="11">
        <f>IF(M6&lt;O6,1,0)</f>
        <v>0</v>
      </c>
      <c r="Q6" s="12"/>
      <c r="R6" s="13"/>
      <c r="S6" s="11">
        <f>IF(T6&gt;V6,1,0)</f>
        <v>1</v>
      </c>
      <c r="T6" s="24">
        <v>25</v>
      </c>
      <c r="U6" s="11" t="str">
        <f>IF(T6="","","－")</f>
        <v>－</v>
      </c>
      <c r="V6" s="24">
        <v>23</v>
      </c>
      <c r="W6" s="11">
        <f>IF(T6&lt;V6,1,0)</f>
        <v>0</v>
      </c>
      <c r="X6" s="12"/>
      <c r="Y6" s="13"/>
      <c r="Z6" s="11">
        <f>IF(AA6&gt;AC6,1,0)</f>
        <v>1</v>
      </c>
      <c r="AA6" s="24">
        <v>25</v>
      </c>
      <c r="AB6" s="11" t="str">
        <f>IF(AA6="","","－")</f>
        <v>－</v>
      </c>
      <c r="AC6" s="24">
        <v>21</v>
      </c>
      <c r="AD6" s="11">
        <f>IF(AA6&lt;AC6,1,0)</f>
        <v>0</v>
      </c>
      <c r="AE6" s="12"/>
      <c r="AF6" s="13"/>
      <c r="AG6" s="11">
        <f>IF(AH6&gt;AJ6,1,0)</f>
        <v>0</v>
      </c>
      <c r="AH6" s="24">
        <v>21</v>
      </c>
      <c r="AI6" s="11" t="str">
        <f>IF(AH6="","","－")</f>
        <v>－</v>
      </c>
      <c r="AJ6" s="24">
        <v>25</v>
      </c>
      <c r="AK6" s="11">
        <f>IF(AH6&lt;AJ6,1,0)</f>
        <v>1</v>
      </c>
      <c r="AL6" s="12"/>
      <c r="AM6" s="13"/>
      <c r="AN6" s="11">
        <f>IF(AO6&gt;AQ6,1,0)</f>
        <v>1</v>
      </c>
      <c r="AO6" s="24">
        <v>25</v>
      </c>
      <c r="AP6" s="11" t="str">
        <f>IF(AO6="","","－")</f>
        <v>－</v>
      </c>
      <c r="AQ6" s="24">
        <v>13</v>
      </c>
      <c r="AR6" s="11">
        <f>IF(AO6&lt;AQ6,1,0)</f>
        <v>0</v>
      </c>
      <c r="AS6" s="12"/>
      <c r="AT6" s="103"/>
      <c r="AU6" s="103"/>
      <c r="AV6" s="104"/>
      <c r="AW6" s="104"/>
      <c r="AX6" s="107"/>
    </row>
    <row r="7" spans="1:51" ht="12.75" customHeight="1">
      <c r="B7" s="1">
        <v>1</v>
      </c>
      <c r="C7" s="100"/>
      <c r="D7" s="2"/>
      <c r="E7" s="11"/>
      <c r="F7" s="11"/>
      <c r="G7" s="11"/>
      <c r="H7" s="11"/>
      <c r="I7" s="11"/>
      <c r="J7" s="12"/>
      <c r="K7" s="2">
        <f>L6+L7+L8</f>
        <v>2</v>
      </c>
      <c r="L7" s="11">
        <f>IF(M7&gt;O7,1,0)</f>
        <v>1</v>
      </c>
      <c r="M7" s="24">
        <v>28</v>
      </c>
      <c r="N7" s="11" t="str">
        <f>IF(M7="","","－")</f>
        <v>－</v>
      </c>
      <c r="O7" s="24">
        <v>26</v>
      </c>
      <c r="P7" s="11">
        <f>IF(M7&lt;O7,1,0)</f>
        <v>0</v>
      </c>
      <c r="Q7" s="12">
        <f>P6+P7+P8</f>
        <v>0</v>
      </c>
      <c r="R7" s="2">
        <f>S6+S7+S8</f>
        <v>1</v>
      </c>
      <c r="S7" s="11">
        <f>IF(T7&gt;V7,1,0)</f>
        <v>0</v>
      </c>
      <c r="T7" s="24">
        <v>17</v>
      </c>
      <c r="U7" s="11" t="str">
        <f>IF(T7="","","－")</f>
        <v>－</v>
      </c>
      <c r="V7" s="24">
        <v>25</v>
      </c>
      <c r="W7" s="11">
        <f>IF(T7&lt;V7,1,0)</f>
        <v>1</v>
      </c>
      <c r="X7" s="12">
        <f>W6+W7+W8</f>
        <v>2</v>
      </c>
      <c r="Y7" s="2">
        <f>Z6+Z7+Z8</f>
        <v>2</v>
      </c>
      <c r="Z7" s="11">
        <f>IF(AA7&gt;AC7,1,0)</f>
        <v>1</v>
      </c>
      <c r="AA7" s="24">
        <v>25</v>
      </c>
      <c r="AB7" s="11" t="str">
        <f>IF(AA7="","","－")</f>
        <v>－</v>
      </c>
      <c r="AC7" s="24">
        <v>23</v>
      </c>
      <c r="AD7" s="11">
        <f>IF(AA7&lt;AC7,1,0)</f>
        <v>0</v>
      </c>
      <c r="AE7" s="12">
        <f>AD6+AD7+AD8</f>
        <v>0</v>
      </c>
      <c r="AF7" s="2">
        <f>AG6+AG7+AG8</f>
        <v>2</v>
      </c>
      <c r="AG7" s="11">
        <f>IF(AH7&gt;AJ7,1,0)</f>
        <v>1</v>
      </c>
      <c r="AH7" s="24">
        <v>25</v>
      </c>
      <c r="AI7" s="11" t="str">
        <f>IF(AH7="","","－")</f>
        <v>－</v>
      </c>
      <c r="AJ7" s="24">
        <v>23</v>
      </c>
      <c r="AK7" s="11">
        <f>IF(AH7&lt;AJ7,1,0)</f>
        <v>0</v>
      </c>
      <c r="AL7" s="12">
        <f>AK6+AK7+AK8</f>
        <v>1</v>
      </c>
      <c r="AM7" s="2">
        <f>AN6+AN7+AN8</f>
        <v>2</v>
      </c>
      <c r="AN7" s="11">
        <f>IF(AO7&gt;AQ7,1,0)</f>
        <v>1</v>
      </c>
      <c r="AO7" s="24">
        <v>25</v>
      </c>
      <c r="AP7" s="11" t="str">
        <f>IF(AO7="","","－")</f>
        <v>－</v>
      </c>
      <c r="AQ7" s="24">
        <v>10</v>
      </c>
      <c r="AR7" s="11">
        <f>IF(AO7&lt;AQ7,1,0)</f>
        <v>0</v>
      </c>
      <c r="AS7" s="12">
        <f>AR6+AR7+AR8</f>
        <v>0</v>
      </c>
      <c r="AT7" s="109">
        <f>SUM(M6:M8,T6:T8,F6:F8,AA6:AA8,AH6:AH8,AO6:AO8)</f>
        <v>281</v>
      </c>
      <c r="AU7" s="110"/>
      <c r="AV7" s="104"/>
      <c r="AW7" s="104"/>
      <c r="AX7" s="107"/>
    </row>
    <row r="8" spans="1:51" ht="12.75" customHeight="1">
      <c r="B8" s="1"/>
      <c r="C8" s="100"/>
      <c r="D8" s="2"/>
      <c r="E8" s="11"/>
      <c r="F8" s="11"/>
      <c r="G8" s="11"/>
      <c r="H8" s="11"/>
      <c r="I8" s="11"/>
      <c r="J8" s="12"/>
      <c r="K8" s="2"/>
      <c r="L8" s="11">
        <f>IF(M8&gt;O8,1,0)</f>
        <v>0</v>
      </c>
      <c r="M8" s="24"/>
      <c r="N8" s="11" t="str">
        <f>IF(M8="","","－")</f>
        <v/>
      </c>
      <c r="O8" s="24"/>
      <c r="P8" s="11">
        <f>IF(M8&lt;O8,1,0)</f>
        <v>0</v>
      </c>
      <c r="Q8" s="12"/>
      <c r="R8" s="2"/>
      <c r="S8" s="11">
        <f>IF(T8&gt;V8,1,0)</f>
        <v>0</v>
      </c>
      <c r="T8" s="24">
        <v>15</v>
      </c>
      <c r="U8" s="11" t="str">
        <f>IF(T8="","","－")</f>
        <v>－</v>
      </c>
      <c r="V8" s="24">
        <v>25</v>
      </c>
      <c r="W8" s="11">
        <f>IF(T8&lt;V8,1,0)</f>
        <v>1</v>
      </c>
      <c r="X8" s="12"/>
      <c r="Y8" s="2"/>
      <c r="Z8" s="11">
        <f>IF(AA8&gt;AC8,1,0)</f>
        <v>0</v>
      </c>
      <c r="AA8" s="24"/>
      <c r="AB8" s="11" t="str">
        <f>IF(AA8="","","－")</f>
        <v/>
      </c>
      <c r="AC8" s="24"/>
      <c r="AD8" s="11">
        <f>IF(AA8&lt;AC8,1,0)</f>
        <v>0</v>
      </c>
      <c r="AE8" s="12"/>
      <c r="AF8" s="2"/>
      <c r="AG8" s="11">
        <f>IF(AH8&gt;AJ8,1,0)</f>
        <v>1</v>
      </c>
      <c r="AH8" s="24">
        <v>25</v>
      </c>
      <c r="AI8" s="11" t="str">
        <f>IF(AH8="","","－")</f>
        <v>－</v>
      </c>
      <c r="AJ8" s="24">
        <v>23</v>
      </c>
      <c r="AK8" s="11">
        <f>IF(AH8&lt;AJ8,1,0)</f>
        <v>0</v>
      </c>
      <c r="AL8" s="12"/>
      <c r="AM8" s="2"/>
      <c r="AN8" s="11">
        <f>IF(AO8&gt;AQ8,1,0)</f>
        <v>0</v>
      </c>
      <c r="AO8" s="24"/>
      <c r="AP8" s="11" t="str">
        <f>IF(AO8="","","－")</f>
        <v/>
      </c>
      <c r="AQ8" s="24"/>
      <c r="AR8" s="11">
        <f>IF(AO8&lt;AQ8,1,0)</f>
        <v>0</v>
      </c>
      <c r="AS8" s="12"/>
      <c r="AT8" s="109">
        <f>SUM(O6:O8,V6:V8,H6:H8,AC6:AC8,AJ6:AJ8,AQ6:AQ8)</f>
        <v>259</v>
      </c>
      <c r="AU8" s="111"/>
      <c r="AV8" s="105"/>
      <c r="AW8" s="105"/>
      <c r="AX8" s="107"/>
    </row>
    <row r="9" spans="1:51" ht="12.75" customHeight="1">
      <c r="B9" s="1"/>
      <c r="C9" s="101"/>
      <c r="D9" s="14"/>
      <c r="E9" s="15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6"/>
      <c r="R9" s="14"/>
      <c r="S9" s="15"/>
      <c r="T9" s="15"/>
      <c r="U9" s="15"/>
      <c r="V9" s="15"/>
      <c r="W9" s="15"/>
      <c r="X9" s="16"/>
      <c r="Y9" s="14"/>
      <c r="Z9" s="15"/>
      <c r="AA9" s="15"/>
      <c r="AB9" s="15"/>
      <c r="AC9" s="15"/>
      <c r="AD9" s="15"/>
      <c r="AE9" s="16"/>
      <c r="AF9" s="14"/>
      <c r="AG9" s="15"/>
      <c r="AH9" s="15"/>
      <c r="AI9" s="15"/>
      <c r="AJ9" s="15"/>
      <c r="AK9" s="15"/>
      <c r="AL9" s="16"/>
      <c r="AM9" s="14"/>
      <c r="AN9" s="15"/>
      <c r="AO9" s="15"/>
      <c r="AP9" s="15"/>
      <c r="AQ9" s="15"/>
      <c r="AR9" s="15"/>
      <c r="AS9" s="16"/>
      <c r="AT9" s="112">
        <f>IF(AT8&gt;0,AT7/AT8,"-")</f>
        <v>1.084942084942085</v>
      </c>
      <c r="AU9" s="111"/>
      <c r="AV9" s="112">
        <f>IF(AW5&gt;0,AV5/AW5,"-")</f>
        <v>3</v>
      </c>
      <c r="AW9" s="110"/>
      <c r="AX9" s="108"/>
    </row>
    <row r="10" spans="1:51" ht="12.75" customHeight="1">
      <c r="B10" s="17"/>
      <c r="C10" s="99" t="s">
        <v>49</v>
      </c>
      <c r="D10" s="11" t="str">
        <f>IF(OR(D12&gt;=2,J12&gt;=2),IF(D12&gt;J12,"○","●"),"-")</f>
        <v>●</v>
      </c>
      <c r="E10" s="18"/>
      <c r="F10" s="18"/>
      <c r="G10" s="18"/>
      <c r="H10" s="18"/>
      <c r="I10" s="18"/>
      <c r="J10" s="19"/>
      <c r="K10" s="20"/>
      <c r="L10" s="18"/>
      <c r="M10" s="18"/>
      <c r="N10" s="18"/>
      <c r="O10" s="18"/>
      <c r="P10" s="18"/>
      <c r="Q10" s="19"/>
      <c r="R10" s="2" t="str">
        <f>IF(OR(R12&gt;=2,X12&gt;=2),IF(R12&gt;X12,"○","●"),"-")</f>
        <v>●</v>
      </c>
      <c r="S10" s="11"/>
      <c r="T10" s="11"/>
      <c r="U10" s="11"/>
      <c r="V10" s="11"/>
      <c r="W10" s="11"/>
      <c r="X10" s="12"/>
      <c r="Y10" s="2" t="str">
        <f>IF(OR(Y12&gt;=2,AE12&gt;=2),IF(Y12&gt;AE12,"○","●"),"-")</f>
        <v>○</v>
      </c>
      <c r="Z10" s="11"/>
      <c r="AA10" s="11"/>
      <c r="AB10" s="11"/>
      <c r="AC10" s="11"/>
      <c r="AD10" s="11"/>
      <c r="AE10" s="12"/>
      <c r="AF10" s="2" t="str">
        <f>IF(OR(AF12&gt;=2,AL12&gt;=2),IF(AF12&gt;AL12,"○","●"),"-")</f>
        <v>○</v>
      </c>
      <c r="AG10" s="11"/>
      <c r="AH10" s="11"/>
      <c r="AI10" s="11"/>
      <c r="AJ10" s="11"/>
      <c r="AK10" s="11"/>
      <c r="AL10" s="12"/>
      <c r="AM10" s="2" t="str">
        <f>IF(OR(AM12&gt;=2,AS12&gt;=2),IF(AM12&gt;AS12,"○","●"),"-")</f>
        <v>○</v>
      </c>
      <c r="AN10" s="11"/>
      <c r="AO10" s="11"/>
      <c r="AP10" s="11"/>
      <c r="AQ10" s="11"/>
      <c r="AR10" s="11"/>
      <c r="AS10" s="12"/>
      <c r="AT10" s="102">
        <f>COUNTIF(D10:AS10,"○")</f>
        <v>3</v>
      </c>
      <c r="AU10" s="102">
        <f>COUNTIF(D10:AS10,"●")</f>
        <v>2</v>
      </c>
      <c r="AV10" s="102">
        <f>D12+K12+R12+Y12+AF12+AM12</f>
        <v>6</v>
      </c>
      <c r="AW10" s="102">
        <f>J12+Q12+X12+AE12+AL12+AS12</f>
        <v>4</v>
      </c>
      <c r="AX10" s="106">
        <v>3</v>
      </c>
    </row>
    <row r="11" spans="1:51" ht="12.75" customHeight="1">
      <c r="B11" s="1"/>
      <c r="C11" s="100"/>
      <c r="D11" s="13"/>
      <c r="E11" s="11">
        <f>IF(F11&gt;H11,1,0)</f>
        <v>0</v>
      </c>
      <c r="F11" s="11">
        <f>IF(O6="","",O6)</f>
        <v>22</v>
      </c>
      <c r="G11" s="11" t="str">
        <f>IF(N6="","",N6)</f>
        <v>－</v>
      </c>
      <c r="H11" s="11">
        <f>IF(M6="","",M6)</f>
        <v>25</v>
      </c>
      <c r="I11" s="11">
        <f>IF(F11&lt;H11,1,0)</f>
        <v>1</v>
      </c>
      <c r="J11" s="12"/>
      <c r="K11" s="2"/>
      <c r="L11" s="11"/>
      <c r="M11" s="11"/>
      <c r="N11" s="11"/>
      <c r="O11" s="11"/>
      <c r="P11" s="11"/>
      <c r="Q11" s="12"/>
      <c r="R11" s="13"/>
      <c r="S11" s="11">
        <f>IF(T11&gt;V11,1,0)</f>
        <v>0</v>
      </c>
      <c r="T11" s="24">
        <v>14</v>
      </c>
      <c r="U11" s="11" t="str">
        <f>IF(T11="","","－")</f>
        <v>－</v>
      </c>
      <c r="V11" s="24">
        <v>25</v>
      </c>
      <c r="W11" s="11">
        <f>IF(T11&lt;V11,1,0)</f>
        <v>1</v>
      </c>
      <c r="X11" s="12"/>
      <c r="Y11" s="13"/>
      <c r="Z11" s="11">
        <f>IF(AA11&gt;AC11,1,0)</f>
        <v>1</v>
      </c>
      <c r="AA11" s="24">
        <v>25</v>
      </c>
      <c r="AB11" s="11" t="str">
        <f>IF(AA11="","","－")</f>
        <v>－</v>
      </c>
      <c r="AC11" s="24">
        <v>18</v>
      </c>
      <c r="AD11" s="11">
        <f>IF(AA11&lt;AC11,1,0)</f>
        <v>0</v>
      </c>
      <c r="AE11" s="12"/>
      <c r="AF11" s="13"/>
      <c r="AG11" s="11">
        <f>IF(AH11&gt;AJ11,1,0)</f>
        <v>1</v>
      </c>
      <c r="AH11" s="24">
        <v>25</v>
      </c>
      <c r="AI11" s="11" t="str">
        <f>IF(AH11="","","－")</f>
        <v>－</v>
      </c>
      <c r="AJ11" s="24">
        <v>12</v>
      </c>
      <c r="AK11" s="11">
        <f>IF(AH11&lt;AJ11,1,0)</f>
        <v>0</v>
      </c>
      <c r="AL11" s="12"/>
      <c r="AM11" s="13"/>
      <c r="AN11" s="11">
        <f>IF(AO11&gt;AQ11,1,0)</f>
        <v>1</v>
      </c>
      <c r="AO11" s="24">
        <v>25</v>
      </c>
      <c r="AP11" s="11" t="str">
        <f>IF(AO11="","","－")</f>
        <v>－</v>
      </c>
      <c r="AQ11" s="24">
        <v>12</v>
      </c>
      <c r="AR11" s="11">
        <f>IF(AO11&lt;AQ11,1,0)</f>
        <v>0</v>
      </c>
      <c r="AS11" s="12"/>
      <c r="AT11" s="103"/>
      <c r="AU11" s="103"/>
      <c r="AV11" s="104"/>
      <c r="AW11" s="104"/>
      <c r="AX11" s="107"/>
    </row>
    <row r="12" spans="1:51" ht="12.75" customHeight="1">
      <c r="B12" s="1">
        <v>2</v>
      </c>
      <c r="C12" s="100"/>
      <c r="D12" s="11">
        <f>E11+E12+E13</f>
        <v>0</v>
      </c>
      <c r="E12" s="11">
        <f>IF(F12&gt;H12,1,0)</f>
        <v>0</v>
      </c>
      <c r="F12" s="11">
        <f>IF(O7="","",O7)</f>
        <v>26</v>
      </c>
      <c r="G12" s="11" t="str">
        <f>IF(N7="","",N7)</f>
        <v>－</v>
      </c>
      <c r="H12" s="11">
        <f>IF(M7="","",M7)</f>
        <v>28</v>
      </c>
      <c r="I12" s="11">
        <f>IF(F12&lt;H12,1,0)</f>
        <v>1</v>
      </c>
      <c r="J12" s="12">
        <f>I11+I12+I13</f>
        <v>2</v>
      </c>
      <c r="K12" s="2"/>
      <c r="L12" s="11"/>
      <c r="M12" s="11"/>
      <c r="N12" s="11"/>
      <c r="O12" s="11"/>
      <c r="P12" s="11"/>
      <c r="Q12" s="12"/>
      <c r="R12" s="2">
        <f>S11+S12+S13</f>
        <v>0</v>
      </c>
      <c r="S12" s="11">
        <f>IF(T12&gt;V12,1,0)</f>
        <v>0</v>
      </c>
      <c r="T12" s="24">
        <v>25</v>
      </c>
      <c r="U12" s="11" t="str">
        <f>IF(T12="","","－")</f>
        <v>－</v>
      </c>
      <c r="V12" s="24">
        <v>27</v>
      </c>
      <c r="W12" s="11">
        <f>IF(T12&lt;V12,1,0)</f>
        <v>1</v>
      </c>
      <c r="X12" s="12">
        <f>W11+W12+W13</f>
        <v>2</v>
      </c>
      <c r="Y12" s="2">
        <f>Z11+Z12+Z13</f>
        <v>2</v>
      </c>
      <c r="Z12" s="11">
        <f>IF(AA12&gt;AC12,1,0)</f>
        <v>1</v>
      </c>
      <c r="AA12" s="24">
        <v>25</v>
      </c>
      <c r="AB12" s="11" t="str">
        <f>IF(AA12="","","－")</f>
        <v>－</v>
      </c>
      <c r="AC12" s="24">
        <v>19</v>
      </c>
      <c r="AD12" s="11">
        <f>IF(AA12&lt;AC12,1,0)</f>
        <v>0</v>
      </c>
      <c r="AE12" s="12">
        <f>AD11+AD12+AD13</f>
        <v>0</v>
      </c>
      <c r="AF12" s="2">
        <f>AG11+AG12+AG13</f>
        <v>2</v>
      </c>
      <c r="AG12" s="11">
        <f>IF(AH12&gt;AJ12,1,0)</f>
        <v>1</v>
      </c>
      <c r="AH12" s="24">
        <v>25</v>
      </c>
      <c r="AI12" s="11" t="str">
        <f>IF(AH12="","","－")</f>
        <v>－</v>
      </c>
      <c r="AJ12" s="24">
        <v>19</v>
      </c>
      <c r="AK12" s="11">
        <f>IF(AH12&lt;AJ12,1,0)</f>
        <v>0</v>
      </c>
      <c r="AL12" s="12">
        <f>AK11+AK12+AK13</f>
        <v>0</v>
      </c>
      <c r="AM12" s="2">
        <f>AN11+AN12+AN13</f>
        <v>2</v>
      </c>
      <c r="AN12" s="11">
        <f>IF(AO12&gt;AQ12,1,0)</f>
        <v>1</v>
      </c>
      <c r="AO12" s="24">
        <v>25</v>
      </c>
      <c r="AP12" s="11" t="str">
        <f>IF(AO12="","","－")</f>
        <v>－</v>
      </c>
      <c r="AQ12" s="24">
        <v>11</v>
      </c>
      <c r="AR12" s="11">
        <f>IF(AO12&lt;AQ12,1,0)</f>
        <v>0</v>
      </c>
      <c r="AS12" s="12">
        <f>AR11+AR12+AR13</f>
        <v>0</v>
      </c>
      <c r="AT12" s="109">
        <f>SUM(M11:M13,T11:T13,F11:F13,AA11:AA13,AH11:AH13,AO11:AO13)</f>
        <v>237</v>
      </c>
      <c r="AU12" s="110"/>
      <c r="AV12" s="104"/>
      <c r="AW12" s="104"/>
      <c r="AX12" s="107"/>
    </row>
    <row r="13" spans="1:51" ht="12.75" customHeight="1">
      <c r="B13" s="1"/>
      <c r="C13" s="100"/>
      <c r="D13" s="11"/>
      <c r="E13" s="11">
        <f>IF(F13&gt;H13,1,0)</f>
        <v>0</v>
      </c>
      <c r="F13" s="11" t="str">
        <f>IF(O8="","",O8)</f>
        <v/>
      </c>
      <c r="G13" s="11" t="str">
        <f>IF(N8="","",N8)</f>
        <v/>
      </c>
      <c r="H13" s="11" t="str">
        <f>IF(M8="","",M8)</f>
        <v/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2"/>
      <c r="S13" s="11">
        <f>IF(T13&gt;V13,1,0)</f>
        <v>0</v>
      </c>
      <c r="T13" s="24"/>
      <c r="U13" s="11" t="str">
        <f>IF(T13="","","－")</f>
        <v/>
      </c>
      <c r="V13" s="24"/>
      <c r="W13" s="11">
        <f>IF(T13&lt;V13,1,0)</f>
        <v>0</v>
      </c>
      <c r="X13" s="12"/>
      <c r="Y13" s="2"/>
      <c r="Z13" s="11">
        <f>IF(AA13&gt;AC13,1,0)</f>
        <v>0</v>
      </c>
      <c r="AA13" s="24"/>
      <c r="AB13" s="11" t="str">
        <f>IF(AA13="","","－")</f>
        <v/>
      </c>
      <c r="AC13" s="24"/>
      <c r="AD13" s="11">
        <f>IF(AA13&lt;AC13,1,0)</f>
        <v>0</v>
      </c>
      <c r="AE13" s="12"/>
      <c r="AF13" s="2"/>
      <c r="AG13" s="11">
        <f>IF(AH13&gt;AJ13,1,0)</f>
        <v>0</v>
      </c>
      <c r="AH13" s="24"/>
      <c r="AI13" s="11" t="str">
        <f>IF(AH13="","","－")</f>
        <v/>
      </c>
      <c r="AJ13" s="24"/>
      <c r="AK13" s="11">
        <f>IF(AH13&lt;AJ13,1,0)</f>
        <v>0</v>
      </c>
      <c r="AL13" s="12"/>
      <c r="AM13" s="2"/>
      <c r="AN13" s="11">
        <f>IF(AO13&gt;AQ13,1,0)</f>
        <v>0</v>
      </c>
      <c r="AO13" s="24"/>
      <c r="AP13" s="11" t="str">
        <f>IF(AO13="","","－")</f>
        <v/>
      </c>
      <c r="AQ13" s="24"/>
      <c r="AR13" s="11">
        <f>IF(AO13&lt;AQ13,1,0)</f>
        <v>0</v>
      </c>
      <c r="AS13" s="12"/>
      <c r="AT13" s="109">
        <f>SUM(O11:O13,V11:V13,H11:H13,AC11:AC13,AJ11:AJ13,AQ11:AQ13)</f>
        <v>196</v>
      </c>
      <c r="AU13" s="111"/>
      <c r="AV13" s="105"/>
      <c r="AW13" s="105"/>
      <c r="AX13" s="107"/>
    </row>
    <row r="14" spans="1:51" ht="12.75" customHeight="1">
      <c r="B14" s="21"/>
      <c r="C14" s="101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6"/>
      <c r="R14" s="14"/>
      <c r="S14" s="15"/>
      <c r="T14" s="15"/>
      <c r="U14" s="15"/>
      <c r="V14" s="15"/>
      <c r="W14" s="15"/>
      <c r="X14" s="16"/>
      <c r="Y14" s="14"/>
      <c r="Z14" s="15"/>
      <c r="AA14" s="15"/>
      <c r="AB14" s="15"/>
      <c r="AC14" s="15"/>
      <c r="AD14" s="15"/>
      <c r="AE14" s="16"/>
      <c r="AF14" s="14"/>
      <c r="AG14" s="15"/>
      <c r="AH14" s="15"/>
      <c r="AI14" s="15"/>
      <c r="AJ14" s="15"/>
      <c r="AK14" s="15"/>
      <c r="AL14" s="16"/>
      <c r="AM14" s="14"/>
      <c r="AN14" s="15"/>
      <c r="AO14" s="15"/>
      <c r="AP14" s="15"/>
      <c r="AQ14" s="15"/>
      <c r="AR14" s="15"/>
      <c r="AS14" s="16"/>
      <c r="AT14" s="112">
        <f>IF(AT13&gt;0,AT12/AT13,"-")</f>
        <v>1.2091836734693877</v>
      </c>
      <c r="AU14" s="111"/>
      <c r="AV14" s="112">
        <f>IF(AW10&gt;0,AV10/AW10,"-")</f>
        <v>1.5</v>
      </c>
      <c r="AW14" s="110"/>
      <c r="AX14" s="108"/>
    </row>
    <row r="15" spans="1:51" ht="12.75" customHeight="1">
      <c r="B15" s="1"/>
      <c r="C15" s="99" t="s">
        <v>50</v>
      </c>
      <c r="D15" s="11" t="str">
        <f>IF(OR(D17&gt;=2,J17&gt;=2),IF(D17&gt;J17,"○","●"),"-")</f>
        <v>○</v>
      </c>
      <c r="E15" s="18"/>
      <c r="F15" s="18"/>
      <c r="G15" s="18"/>
      <c r="H15" s="18"/>
      <c r="I15" s="18"/>
      <c r="J15" s="19"/>
      <c r="K15" s="11" t="str">
        <f>IF(OR(K17&gt;=2,Q17&gt;=2),IF(K17&gt;Q17,"○","●"),"-")</f>
        <v>○</v>
      </c>
      <c r="L15" s="18"/>
      <c r="M15" s="18"/>
      <c r="N15" s="18"/>
      <c r="O15" s="18"/>
      <c r="P15" s="18"/>
      <c r="Q15" s="19"/>
      <c r="R15" s="20"/>
      <c r="S15" s="18"/>
      <c r="T15" s="18"/>
      <c r="U15" s="18"/>
      <c r="V15" s="18"/>
      <c r="W15" s="18"/>
      <c r="X15" s="19"/>
      <c r="Y15" s="2" t="str">
        <f>IF(OR(Y17&gt;=2,AE17&gt;=2),IF(Y17&gt;AE17,"○","●"),"-")</f>
        <v>●</v>
      </c>
      <c r="Z15" s="11"/>
      <c r="AA15" s="11"/>
      <c r="AB15" s="11"/>
      <c r="AC15" s="11"/>
      <c r="AD15" s="11"/>
      <c r="AE15" s="12"/>
      <c r="AF15" s="2" t="str">
        <f>IF(OR(AF17&gt;=2,AL17&gt;=2),IF(AF17&gt;AL17,"○","●"),"-")</f>
        <v>○</v>
      </c>
      <c r="AG15" s="11"/>
      <c r="AH15" s="11"/>
      <c r="AI15" s="11"/>
      <c r="AJ15" s="11"/>
      <c r="AK15" s="11"/>
      <c r="AL15" s="12"/>
      <c r="AM15" s="2" t="str">
        <f>IF(OR(AM17&gt;=2,AS17&gt;=2),IF(AM17&gt;AS17,"○","●"),"-")</f>
        <v>○</v>
      </c>
      <c r="AN15" s="11"/>
      <c r="AO15" s="11"/>
      <c r="AP15" s="11"/>
      <c r="AQ15" s="11"/>
      <c r="AR15" s="11"/>
      <c r="AS15" s="12"/>
      <c r="AT15" s="102">
        <f>COUNTIF(D15:AS15,"○")</f>
        <v>4</v>
      </c>
      <c r="AU15" s="102">
        <f>COUNTIF(D15:AS15,"●")</f>
        <v>1</v>
      </c>
      <c r="AV15" s="102">
        <f>D17+K17+R17+Y17+AF17+AM17</f>
        <v>8</v>
      </c>
      <c r="AW15" s="102">
        <f>J17+Q17+X17+AE17+AL17+AS17</f>
        <v>3</v>
      </c>
      <c r="AX15" s="106">
        <v>2</v>
      </c>
    </row>
    <row r="16" spans="1:51" ht="12.75" customHeight="1">
      <c r="B16" s="1"/>
      <c r="C16" s="100"/>
      <c r="D16" s="13"/>
      <c r="E16" s="11">
        <f>IF(F16&gt;H16,1,0)</f>
        <v>0</v>
      </c>
      <c r="F16" s="11">
        <f>IF(V6="","",V6)</f>
        <v>23</v>
      </c>
      <c r="G16" s="11" t="str">
        <f>IF(U6="","",U6)</f>
        <v>－</v>
      </c>
      <c r="H16" s="11">
        <f>IF(T6="","",T6)</f>
        <v>25</v>
      </c>
      <c r="I16" s="11">
        <f>IF(F16&lt;H16,1,0)</f>
        <v>1</v>
      </c>
      <c r="J16" s="12"/>
      <c r="K16" s="13"/>
      <c r="L16" s="11">
        <f>IF(M16&gt;O16,1,0)</f>
        <v>1</v>
      </c>
      <c r="M16" s="11">
        <f>IF(V11="","",V11)</f>
        <v>25</v>
      </c>
      <c r="N16" s="11" t="str">
        <f>IF(U11="","",U11)</f>
        <v>－</v>
      </c>
      <c r="O16" s="11">
        <f>IF(T11="","",T11)</f>
        <v>14</v>
      </c>
      <c r="P16" s="11">
        <f>IF(M16&lt;O16,1,0)</f>
        <v>0</v>
      </c>
      <c r="Q16" s="12"/>
      <c r="R16" s="2"/>
      <c r="S16" s="11"/>
      <c r="T16" s="11"/>
      <c r="U16" s="11"/>
      <c r="V16" s="11"/>
      <c r="W16" s="11"/>
      <c r="X16" s="12"/>
      <c r="Y16" s="13"/>
      <c r="Z16" s="11">
        <f>IF(AA16&gt;AC16,1,0)</f>
        <v>0</v>
      </c>
      <c r="AA16" s="24">
        <v>24</v>
      </c>
      <c r="AB16" s="11" t="str">
        <f>IF(AA16="","","－")</f>
        <v>－</v>
      </c>
      <c r="AC16" s="24">
        <v>26</v>
      </c>
      <c r="AD16" s="11">
        <f>IF(AA16&lt;AC16,1,0)</f>
        <v>1</v>
      </c>
      <c r="AE16" s="12"/>
      <c r="AF16" s="13"/>
      <c r="AG16" s="11">
        <f>IF(AH16&gt;AJ16,1,0)</f>
        <v>1</v>
      </c>
      <c r="AH16" s="24">
        <v>25</v>
      </c>
      <c r="AI16" s="11" t="str">
        <f>IF(AH16="","","－")</f>
        <v>－</v>
      </c>
      <c r="AJ16" s="24">
        <v>22</v>
      </c>
      <c r="AK16" s="11">
        <f>IF(AH16&lt;AJ16,1,0)</f>
        <v>0</v>
      </c>
      <c r="AL16" s="12"/>
      <c r="AM16" s="13"/>
      <c r="AN16" s="11">
        <f>IF(AO16&gt;AQ16,1,0)</f>
        <v>1</v>
      </c>
      <c r="AO16" s="24">
        <v>25</v>
      </c>
      <c r="AP16" s="11" t="str">
        <f>IF(AO16="","","－")</f>
        <v>－</v>
      </c>
      <c r="AQ16" s="24">
        <v>11</v>
      </c>
      <c r="AR16" s="11">
        <f>IF(AO16&lt;AQ16,1,0)</f>
        <v>0</v>
      </c>
      <c r="AS16" s="12"/>
      <c r="AT16" s="103"/>
      <c r="AU16" s="103"/>
      <c r="AV16" s="104"/>
      <c r="AW16" s="104"/>
      <c r="AX16" s="107"/>
    </row>
    <row r="17" spans="2:50" ht="12.75" customHeight="1">
      <c r="B17" s="1">
        <v>3</v>
      </c>
      <c r="C17" s="100"/>
      <c r="D17" s="11">
        <f>E16+E17+E18</f>
        <v>2</v>
      </c>
      <c r="E17" s="11">
        <f>IF(F17&gt;H17,1,0)</f>
        <v>1</v>
      </c>
      <c r="F17" s="11">
        <f>IF(V7="","",V7)</f>
        <v>25</v>
      </c>
      <c r="G17" s="11" t="str">
        <f>IF(U7="","",U7)</f>
        <v>－</v>
      </c>
      <c r="H17" s="11">
        <f>IF(T7="","",T7)</f>
        <v>17</v>
      </c>
      <c r="I17" s="11">
        <f>IF(F17&lt;H17,1,0)</f>
        <v>0</v>
      </c>
      <c r="J17" s="12">
        <f>I16+I17+I18</f>
        <v>1</v>
      </c>
      <c r="K17" s="11">
        <f>L16+L17+L18</f>
        <v>2</v>
      </c>
      <c r="L17" s="11">
        <f>IF(M17&gt;O17,1,0)</f>
        <v>1</v>
      </c>
      <c r="M17" s="11">
        <f>IF(V12="","",V12)</f>
        <v>27</v>
      </c>
      <c r="N17" s="11" t="str">
        <f>IF(U12="","",U12)</f>
        <v>－</v>
      </c>
      <c r="O17" s="11">
        <f>IF(T12="","",T12)</f>
        <v>25</v>
      </c>
      <c r="P17" s="11">
        <f>IF(M17&lt;O17,1,0)</f>
        <v>0</v>
      </c>
      <c r="Q17" s="12">
        <f>P16+P17+P18</f>
        <v>0</v>
      </c>
      <c r="R17" s="2"/>
      <c r="S17" s="11"/>
      <c r="T17" s="11"/>
      <c r="U17" s="11"/>
      <c r="V17" s="11"/>
      <c r="W17" s="11"/>
      <c r="X17" s="12"/>
      <c r="Y17" s="2">
        <f>Z16+Z17+Z18</f>
        <v>0</v>
      </c>
      <c r="Z17" s="11">
        <f>IF(AA17&gt;AC17,1,0)</f>
        <v>0</v>
      </c>
      <c r="AA17" s="24">
        <v>16</v>
      </c>
      <c r="AB17" s="11" t="str">
        <f>IF(AA17="","","－")</f>
        <v>－</v>
      </c>
      <c r="AC17" s="24">
        <v>25</v>
      </c>
      <c r="AD17" s="11">
        <f>IF(AA17&lt;AC17,1,0)</f>
        <v>1</v>
      </c>
      <c r="AE17" s="12">
        <f>AD16+AD17+AD18</f>
        <v>2</v>
      </c>
      <c r="AF17" s="2">
        <f>AG16+AG17+AG18</f>
        <v>2</v>
      </c>
      <c r="AG17" s="11">
        <f>IF(AH17&gt;AJ17,1,0)</f>
        <v>1</v>
      </c>
      <c r="AH17" s="24">
        <v>31</v>
      </c>
      <c r="AI17" s="11" t="str">
        <f>IF(AH17="","","－")</f>
        <v>－</v>
      </c>
      <c r="AJ17" s="24">
        <v>29</v>
      </c>
      <c r="AK17" s="11">
        <f>IF(AH17&lt;AJ17,1,0)</f>
        <v>0</v>
      </c>
      <c r="AL17" s="12">
        <f>AK16+AK17+AK18</f>
        <v>0</v>
      </c>
      <c r="AM17" s="2">
        <f>AN16+AN17+AN18</f>
        <v>2</v>
      </c>
      <c r="AN17" s="11">
        <f>IF(AO17&gt;AQ17,1,0)</f>
        <v>1</v>
      </c>
      <c r="AO17" s="24">
        <v>25</v>
      </c>
      <c r="AP17" s="11" t="str">
        <f>IF(AO17="","","－")</f>
        <v>－</v>
      </c>
      <c r="AQ17" s="24">
        <v>7</v>
      </c>
      <c r="AR17" s="11">
        <f>IF(AO17&lt;AQ17,1,0)</f>
        <v>0</v>
      </c>
      <c r="AS17" s="12">
        <f>AR16+AR17+AR18</f>
        <v>0</v>
      </c>
      <c r="AT17" s="109">
        <f>SUM(M16:M18,T16:T18,F16:F18,AA16:AA18,AH16:AH18,AO16:AO18)</f>
        <v>271</v>
      </c>
      <c r="AU17" s="110"/>
      <c r="AV17" s="104"/>
      <c r="AW17" s="104"/>
      <c r="AX17" s="107"/>
    </row>
    <row r="18" spans="2:50" ht="12.75" customHeight="1">
      <c r="B18" s="1"/>
      <c r="C18" s="100"/>
      <c r="D18" s="11"/>
      <c r="E18" s="11">
        <f>IF(F18&gt;H18,1,0)</f>
        <v>1</v>
      </c>
      <c r="F18" s="11">
        <f>IF(V8="","",V8)</f>
        <v>25</v>
      </c>
      <c r="G18" s="11" t="str">
        <f>IF(U8="","",U8)</f>
        <v>－</v>
      </c>
      <c r="H18" s="11">
        <f>IF(T8="","",T8)</f>
        <v>15</v>
      </c>
      <c r="I18" s="11">
        <f>IF(F18&lt;H18,1,0)</f>
        <v>0</v>
      </c>
      <c r="J18" s="12"/>
      <c r="K18" s="11"/>
      <c r="L18" s="11">
        <f>IF(M18&gt;O18,1,0)</f>
        <v>0</v>
      </c>
      <c r="M18" s="11" t="str">
        <f>IF(V13="","",V13)</f>
        <v/>
      </c>
      <c r="N18" s="11" t="str">
        <f>IF(U13="","",U13)</f>
        <v/>
      </c>
      <c r="O18" s="11" t="str">
        <f>IF(T13="","",T13)</f>
        <v/>
      </c>
      <c r="P18" s="11">
        <f>IF(M18&lt;O18,1,0)</f>
        <v>0</v>
      </c>
      <c r="Q18" s="12"/>
      <c r="R18" s="2"/>
      <c r="S18" s="11"/>
      <c r="T18" s="11"/>
      <c r="U18" s="11"/>
      <c r="V18" s="11"/>
      <c r="W18" s="11"/>
      <c r="X18" s="12"/>
      <c r="Y18" s="2"/>
      <c r="Z18" s="11">
        <f>IF(AA18&gt;AC18,1,0)</f>
        <v>0</v>
      </c>
      <c r="AA18" s="24"/>
      <c r="AB18" s="11" t="str">
        <f>IF(AA18="","","－")</f>
        <v/>
      </c>
      <c r="AC18" s="24"/>
      <c r="AD18" s="11">
        <f>IF(AA18&lt;AC18,1,0)</f>
        <v>0</v>
      </c>
      <c r="AE18" s="12"/>
      <c r="AF18" s="2"/>
      <c r="AG18" s="11">
        <f>IF(AH18&gt;AJ18,1,0)</f>
        <v>0</v>
      </c>
      <c r="AH18" s="24"/>
      <c r="AI18" s="11" t="str">
        <f>IF(AH18="","","－")</f>
        <v/>
      </c>
      <c r="AJ18" s="24"/>
      <c r="AK18" s="11">
        <f>IF(AH18&lt;AJ18,1,0)</f>
        <v>0</v>
      </c>
      <c r="AL18" s="12"/>
      <c r="AM18" s="2"/>
      <c r="AN18" s="11">
        <f>IF(AO18&gt;AQ18,1,0)</f>
        <v>0</v>
      </c>
      <c r="AO18" s="24"/>
      <c r="AP18" s="11" t="str">
        <f>IF(AO18="","","－")</f>
        <v/>
      </c>
      <c r="AQ18" s="24"/>
      <c r="AR18" s="11">
        <f>IF(AO18&lt;AQ18,1,0)</f>
        <v>0</v>
      </c>
      <c r="AS18" s="12"/>
      <c r="AT18" s="109">
        <f>SUM(O16:O18,V16:V18,H16:H18,AC16:AC18,AJ16:AJ18,AQ16:AQ18)</f>
        <v>216</v>
      </c>
      <c r="AU18" s="111"/>
      <c r="AV18" s="105"/>
      <c r="AW18" s="105"/>
      <c r="AX18" s="107"/>
    </row>
    <row r="19" spans="2:50" ht="12.75" customHeight="1">
      <c r="B19" s="1"/>
      <c r="C19" s="101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6"/>
      <c r="Y19" s="14"/>
      <c r="Z19" s="15"/>
      <c r="AA19" s="15"/>
      <c r="AB19" s="15"/>
      <c r="AC19" s="22"/>
      <c r="AD19" s="15"/>
      <c r="AE19" s="16"/>
      <c r="AF19" s="14"/>
      <c r="AG19" s="15"/>
      <c r="AH19" s="15"/>
      <c r="AI19" s="15"/>
      <c r="AJ19" s="15"/>
      <c r="AK19" s="15"/>
      <c r="AL19" s="16"/>
      <c r="AM19" s="14"/>
      <c r="AN19" s="15"/>
      <c r="AO19" s="15"/>
      <c r="AP19" s="15"/>
      <c r="AQ19" s="15"/>
      <c r="AR19" s="15"/>
      <c r="AS19" s="16"/>
      <c r="AT19" s="112">
        <f>IF(AT18&gt;0,AT17/AT18,"-")</f>
        <v>1.2546296296296295</v>
      </c>
      <c r="AU19" s="111"/>
      <c r="AV19" s="112">
        <f>IF(AW15&gt;0,AV15/AW15,"-")</f>
        <v>2.6666666666666665</v>
      </c>
      <c r="AW19" s="110"/>
      <c r="AX19" s="108"/>
    </row>
    <row r="20" spans="2:50" ht="12.75" customHeight="1">
      <c r="B20" s="17"/>
      <c r="C20" s="99" t="s">
        <v>171</v>
      </c>
      <c r="D20" s="11" t="str">
        <f>IF(OR(D22&gt;=2,J22&gt;=2),IF(D22&gt;J22,"○","●"),"-")</f>
        <v>●</v>
      </c>
      <c r="E20" s="18"/>
      <c r="F20" s="18"/>
      <c r="G20" s="18"/>
      <c r="H20" s="18"/>
      <c r="I20" s="18"/>
      <c r="J20" s="19"/>
      <c r="K20" s="11" t="str">
        <f>IF(OR(K22&gt;=2,Q22&gt;=2),IF(K22&gt;Q22,"○","●"),"-")</f>
        <v>●</v>
      </c>
      <c r="L20" s="18"/>
      <c r="M20" s="18"/>
      <c r="N20" s="18"/>
      <c r="O20" s="18"/>
      <c r="P20" s="18"/>
      <c r="Q20" s="19"/>
      <c r="R20" s="11" t="str">
        <f>IF(OR(R22&gt;=2,X22&gt;=2),IF(R22&gt;X22,"○","●"),"-")</f>
        <v>○</v>
      </c>
      <c r="S20" s="18"/>
      <c r="T20" s="18"/>
      <c r="U20" s="18"/>
      <c r="V20" s="18"/>
      <c r="W20" s="18"/>
      <c r="X20" s="19"/>
      <c r="Y20" s="20"/>
      <c r="Z20" s="18"/>
      <c r="AA20" s="18"/>
      <c r="AB20" s="18"/>
      <c r="AC20" s="18"/>
      <c r="AD20" s="18"/>
      <c r="AE20" s="19"/>
      <c r="AF20" s="2" t="str">
        <f>IF(OR(AF22&gt;=2,AL22&gt;=2),IF(AF22&gt;AL22,"○","●"),"-")</f>
        <v>●</v>
      </c>
      <c r="AG20" s="11"/>
      <c r="AH20" s="11"/>
      <c r="AI20" s="11"/>
      <c r="AJ20" s="11"/>
      <c r="AK20" s="11"/>
      <c r="AL20" s="12"/>
      <c r="AM20" s="2" t="str">
        <f>IF(OR(AM22&gt;=2,AS22&gt;=2),IF(AM22&gt;AS22,"○","●"),"-")</f>
        <v>○</v>
      </c>
      <c r="AN20" s="11"/>
      <c r="AO20" s="11"/>
      <c r="AP20" s="11"/>
      <c r="AQ20" s="11"/>
      <c r="AR20" s="11"/>
      <c r="AS20" s="12"/>
      <c r="AT20" s="102">
        <f>COUNTIF(D20:AS20,"○")</f>
        <v>2</v>
      </c>
      <c r="AU20" s="102">
        <f>COUNTIF(D20:AS20,"●")</f>
        <v>3</v>
      </c>
      <c r="AV20" s="102">
        <f>D22+K22+R22+Y22+AF22+AM22</f>
        <v>4</v>
      </c>
      <c r="AW20" s="102">
        <f>J22+Q22+X22+AE22+AL22+AS22</f>
        <v>6</v>
      </c>
      <c r="AX20" s="106">
        <v>5</v>
      </c>
    </row>
    <row r="21" spans="2:50" ht="12.75" customHeight="1">
      <c r="B21" s="1"/>
      <c r="C21" s="100"/>
      <c r="D21" s="23"/>
      <c r="E21" s="11">
        <f>IF(F21&gt;H21,1,0)</f>
        <v>0</v>
      </c>
      <c r="F21" s="11">
        <f>IF(AC6="","",AC6)</f>
        <v>21</v>
      </c>
      <c r="G21" s="11" t="str">
        <f>IF(AB6="","",AB6)</f>
        <v>－</v>
      </c>
      <c r="H21" s="11">
        <f>IF(AA6="","",AA6)</f>
        <v>25</v>
      </c>
      <c r="I21" s="11">
        <f>IF(F21&lt;H21,1,0)</f>
        <v>1</v>
      </c>
      <c r="J21" s="12"/>
      <c r="K21" s="13"/>
      <c r="L21" s="11">
        <f>IF(M21&gt;O21,1,0)</f>
        <v>0</v>
      </c>
      <c r="M21" s="11">
        <f>IF(AC11="","",AC11)</f>
        <v>18</v>
      </c>
      <c r="N21" s="11" t="str">
        <f>IF(AB11="","",AB11)</f>
        <v>－</v>
      </c>
      <c r="O21" s="11">
        <f>IF(AA11="","",AA11)</f>
        <v>25</v>
      </c>
      <c r="P21" s="11">
        <f>IF(M21&lt;O21,1,0)</f>
        <v>1</v>
      </c>
      <c r="Q21" s="12"/>
      <c r="R21" s="13"/>
      <c r="S21" s="11">
        <f>IF(T21&gt;V21,1,0)</f>
        <v>1</v>
      </c>
      <c r="T21" s="11">
        <f>IF(AC16="","",AC16)</f>
        <v>26</v>
      </c>
      <c r="U21" s="11" t="str">
        <f>IF(AB16="","",AB16)</f>
        <v>－</v>
      </c>
      <c r="V21" s="11">
        <f>IF(AA16="","",AA16)</f>
        <v>24</v>
      </c>
      <c r="W21" s="11">
        <f>IF(T21&lt;V21,1,0)</f>
        <v>0</v>
      </c>
      <c r="X21" s="12"/>
      <c r="Y21" s="2"/>
      <c r="Z21" s="11"/>
      <c r="AA21" s="11"/>
      <c r="AB21" s="11"/>
      <c r="AC21" s="11"/>
      <c r="AD21" s="11"/>
      <c r="AE21" s="12"/>
      <c r="AF21" s="13"/>
      <c r="AG21" s="11">
        <f>IF(AH21&gt;AJ21,1,0)</f>
        <v>0</v>
      </c>
      <c r="AH21" s="24">
        <v>19</v>
      </c>
      <c r="AI21" s="11" t="str">
        <f>IF(AH21="","","－")</f>
        <v>－</v>
      </c>
      <c r="AJ21" s="24">
        <v>25</v>
      </c>
      <c r="AK21" s="11">
        <f>IF(AH21&lt;AJ21,1,0)</f>
        <v>1</v>
      </c>
      <c r="AL21" s="12"/>
      <c r="AM21" s="13"/>
      <c r="AN21" s="11">
        <f>IF(AO21&gt;AQ21,1,0)</f>
        <v>1</v>
      </c>
      <c r="AO21" s="24">
        <v>25</v>
      </c>
      <c r="AP21" s="11" t="str">
        <f>IF(AO21="","","－")</f>
        <v>－</v>
      </c>
      <c r="AQ21" s="24">
        <v>10</v>
      </c>
      <c r="AR21" s="11">
        <f>IF(AO21&lt;AQ21,1,0)</f>
        <v>0</v>
      </c>
      <c r="AS21" s="12"/>
      <c r="AT21" s="103"/>
      <c r="AU21" s="103"/>
      <c r="AV21" s="104"/>
      <c r="AW21" s="104"/>
      <c r="AX21" s="107"/>
    </row>
    <row r="22" spans="2:50" ht="12.75" customHeight="1">
      <c r="B22" s="1">
        <v>4</v>
      </c>
      <c r="C22" s="100"/>
      <c r="D22" s="11">
        <f>E21+E22+E23</f>
        <v>0</v>
      </c>
      <c r="E22" s="11">
        <f>IF(F22&gt;H22,1,0)</f>
        <v>0</v>
      </c>
      <c r="F22" s="11">
        <f>IF(AC7="","",AC7)</f>
        <v>23</v>
      </c>
      <c r="G22" s="11" t="str">
        <f>IF(AB7="","",AB7)</f>
        <v>－</v>
      </c>
      <c r="H22" s="11">
        <f>IF(AA7="","",AA7)</f>
        <v>25</v>
      </c>
      <c r="I22" s="11">
        <f>IF(F22&lt;H22,1,0)</f>
        <v>1</v>
      </c>
      <c r="J22" s="12">
        <f>I21+I22+I23</f>
        <v>2</v>
      </c>
      <c r="K22" s="11">
        <f>L21+L22+L23</f>
        <v>0</v>
      </c>
      <c r="L22" s="11">
        <f>IF(M22&gt;O22,1,0)</f>
        <v>0</v>
      </c>
      <c r="M22" s="11">
        <f>IF(AC12="","",AC12)</f>
        <v>19</v>
      </c>
      <c r="N22" s="11" t="str">
        <f>IF(AB12="","",AB12)</f>
        <v>－</v>
      </c>
      <c r="O22" s="11">
        <f>IF(AA12="","",AA12)</f>
        <v>25</v>
      </c>
      <c r="P22" s="11">
        <f>IF(M22&lt;O22,1,0)</f>
        <v>1</v>
      </c>
      <c r="Q22" s="12">
        <f>P21+P22+P23</f>
        <v>2</v>
      </c>
      <c r="R22" s="11">
        <f>S21+S22+S23</f>
        <v>2</v>
      </c>
      <c r="S22" s="11">
        <f>IF(T22&gt;V22,1,0)</f>
        <v>1</v>
      </c>
      <c r="T22" s="11">
        <f>IF(AC17="","",AC17)</f>
        <v>25</v>
      </c>
      <c r="U22" s="11" t="str">
        <f>IF(AB17="","",AB17)</f>
        <v>－</v>
      </c>
      <c r="V22" s="11">
        <f>IF(AA17="","",AA17)</f>
        <v>16</v>
      </c>
      <c r="W22" s="11">
        <f>IF(T22&lt;V22,1,0)</f>
        <v>0</v>
      </c>
      <c r="X22" s="12">
        <f>W21+W22+W23</f>
        <v>0</v>
      </c>
      <c r="Y22" s="2"/>
      <c r="Z22" s="11"/>
      <c r="AA22" s="11"/>
      <c r="AB22" s="11"/>
      <c r="AC22" s="11"/>
      <c r="AD22" s="11"/>
      <c r="AE22" s="12"/>
      <c r="AF22" s="2">
        <f>AG21+AG22+AG23</f>
        <v>0</v>
      </c>
      <c r="AG22" s="11">
        <f>IF(AH22&gt;AJ22,1,0)</f>
        <v>0</v>
      </c>
      <c r="AH22" s="24">
        <v>19</v>
      </c>
      <c r="AI22" s="11" t="str">
        <f>IF(AH22="","","－")</f>
        <v>－</v>
      </c>
      <c r="AJ22" s="24">
        <v>25</v>
      </c>
      <c r="AK22" s="11">
        <f>IF(AH22&lt;AJ22,1,0)</f>
        <v>1</v>
      </c>
      <c r="AL22" s="12">
        <f>AK21+AK22+AK23</f>
        <v>2</v>
      </c>
      <c r="AM22" s="2">
        <f>AN21+AN22+AN23</f>
        <v>2</v>
      </c>
      <c r="AN22" s="11">
        <f>IF(AO22&gt;AQ22,1,0)</f>
        <v>1</v>
      </c>
      <c r="AO22" s="24">
        <v>25</v>
      </c>
      <c r="AP22" s="11" t="str">
        <f>IF(AO22="","","－")</f>
        <v>－</v>
      </c>
      <c r="AQ22" s="24">
        <v>11</v>
      </c>
      <c r="AR22" s="11">
        <f>IF(AO22&lt;AQ22,1,0)</f>
        <v>0</v>
      </c>
      <c r="AS22" s="12">
        <f>AR21+AR22+AR23</f>
        <v>0</v>
      </c>
      <c r="AT22" s="109">
        <f>SUM(M21:M23,T21:T23,F21:F23,AA21:AA23,AH21:AH23,AO21:AO23)</f>
        <v>220</v>
      </c>
      <c r="AU22" s="110"/>
      <c r="AV22" s="104"/>
      <c r="AW22" s="104"/>
      <c r="AX22" s="107"/>
    </row>
    <row r="23" spans="2:50" ht="12.75" customHeight="1">
      <c r="B23" s="1"/>
      <c r="C23" s="100"/>
      <c r="D23" s="11"/>
      <c r="E23" s="11">
        <f>IF(F23&gt;H23,1,0)</f>
        <v>0</v>
      </c>
      <c r="F23" s="11" t="str">
        <f>IF(AC8="","",AC8)</f>
        <v/>
      </c>
      <c r="G23" s="11" t="str">
        <f>IF(AB8="","",AB8)</f>
        <v/>
      </c>
      <c r="H23" s="11" t="str">
        <f>IF(AA8="","",AA8)</f>
        <v/>
      </c>
      <c r="I23" s="11">
        <f>IF(F23&lt;H23,1,0)</f>
        <v>0</v>
      </c>
      <c r="J23" s="12"/>
      <c r="K23" s="11"/>
      <c r="L23" s="11">
        <f>IF(M23&gt;O23,1,0)</f>
        <v>0</v>
      </c>
      <c r="M23" s="11" t="str">
        <f>IF(AC13="","",AC13)</f>
        <v/>
      </c>
      <c r="N23" s="11" t="str">
        <f>IF(AB13="","",AB13)</f>
        <v/>
      </c>
      <c r="O23" s="11" t="str">
        <f>IF(AA13="","",AA13)</f>
        <v/>
      </c>
      <c r="P23" s="11">
        <f>IF(M23&lt;O23,1,0)</f>
        <v>0</v>
      </c>
      <c r="Q23" s="12"/>
      <c r="R23" s="11"/>
      <c r="S23" s="11">
        <f>IF(T23&gt;V23,1,0)</f>
        <v>0</v>
      </c>
      <c r="T23" s="11" t="str">
        <f>IF(AC18="","",AC18)</f>
        <v/>
      </c>
      <c r="U23" s="11" t="str">
        <f>IF(AB18="","",AB18)</f>
        <v/>
      </c>
      <c r="V23" s="11" t="str">
        <f>IF(AA18="","",AA18)</f>
        <v/>
      </c>
      <c r="W23" s="11">
        <f>IF(T23&lt;V23,1,0)</f>
        <v>0</v>
      </c>
      <c r="X23" s="12"/>
      <c r="Y23" s="2"/>
      <c r="Z23" s="11"/>
      <c r="AA23" s="11"/>
      <c r="AB23" s="11"/>
      <c r="AC23" s="11"/>
      <c r="AD23" s="11"/>
      <c r="AE23" s="12"/>
      <c r="AF23" s="2"/>
      <c r="AG23" s="11">
        <f>IF(AH23&gt;AJ23,1,0)</f>
        <v>0</v>
      </c>
      <c r="AH23" s="24"/>
      <c r="AI23" s="11" t="str">
        <f>IF(AH23="","","－")</f>
        <v/>
      </c>
      <c r="AJ23" s="24"/>
      <c r="AK23" s="11">
        <f>IF(AH23&lt;AJ23,1,0)</f>
        <v>0</v>
      </c>
      <c r="AL23" s="12"/>
      <c r="AM23" s="2"/>
      <c r="AN23" s="11">
        <f>IF(AO23&gt;AQ23,1,0)</f>
        <v>0</v>
      </c>
      <c r="AO23" s="24"/>
      <c r="AP23" s="11" t="str">
        <f>IF(AO23="","","－")</f>
        <v/>
      </c>
      <c r="AQ23" s="24"/>
      <c r="AR23" s="11">
        <f>IF(AO23&lt;AQ23,1,0)</f>
        <v>0</v>
      </c>
      <c r="AS23" s="12"/>
      <c r="AT23" s="109">
        <f>SUM(O21:O23,V21:V23,H21:H23,AC21:AC23,AJ21:AJ23,AQ21:AQ23)</f>
        <v>211</v>
      </c>
      <c r="AU23" s="111"/>
      <c r="AV23" s="105"/>
      <c r="AW23" s="105"/>
      <c r="AX23" s="107"/>
    </row>
    <row r="24" spans="2:50" ht="12.75" customHeight="1">
      <c r="B24" s="21"/>
      <c r="C24" s="101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6"/>
      <c r="Y24" s="14"/>
      <c r="Z24" s="15"/>
      <c r="AA24" s="15"/>
      <c r="AB24" s="15"/>
      <c r="AC24" s="15"/>
      <c r="AD24" s="15"/>
      <c r="AE24" s="16"/>
      <c r="AF24" s="14"/>
      <c r="AG24" s="15"/>
      <c r="AH24" s="15"/>
      <c r="AI24" s="15"/>
      <c r="AJ24" s="15"/>
      <c r="AK24" s="15"/>
      <c r="AL24" s="16"/>
      <c r="AM24" s="14"/>
      <c r="AN24" s="15"/>
      <c r="AO24" s="15"/>
      <c r="AP24" s="15"/>
      <c r="AQ24" s="15"/>
      <c r="AR24" s="15"/>
      <c r="AS24" s="16"/>
      <c r="AT24" s="112">
        <f>IF(AT23&gt;0,AT22/AT23,"-")</f>
        <v>1.0426540284360191</v>
      </c>
      <c r="AU24" s="111"/>
      <c r="AV24" s="112">
        <f>IF(AW20&gt;0,AV20/AW20,"-")</f>
        <v>0.66666666666666663</v>
      </c>
      <c r="AW24" s="110"/>
      <c r="AX24" s="108"/>
    </row>
    <row r="25" spans="2:50" ht="12.75" customHeight="1">
      <c r="B25" s="1"/>
      <c r="C25" s="99" t="s">
        <v>172</v>
      </c>
      <c r="D25" s="11" t="str">
        <f>IF(OR(D27&gt;=2,J27&gt;=2),IF(D27&gt;J27,"○","●"),"-")</f>
        <v>●</v>
      </c>
      <c r="E25" s="18"/>
      <c r="F25" s="18"/>
      <c r="G25" s="18"/>
      <c r="H25" s="18"/>
      <c r="I25" s="18"/>
      <c r="J25" s="19"/>
      <c r="K25" s="11" t="str">
        <f>IF(OR(K27&gt;=2,Q27&gt;=2),IF(K27&gt;Q27,"○","●"),"-")</f>
        <v>●</v>
      </c>
      <c r="L25" s="18"/>
      <c r="M25" s="18"/>
      <c r="N25" s="18"/>
      <c r="O25" s="18"/>
      <c r="P25" s="18"/>
      <c r="Q25" s="19"/>
      <c r="R25" s="11" t="str">
        <f>IF(OR(R27&gt;=2,X27&gt;=2),IF(R27&gt;X27,"○","●"),"-")</f>
        <v>●</v>
      </c>
      <c r="S25" s="18"/>
      <c r="T25" s="18"/>
      <c r="U25" s="18"/>
      <c r="V25" s="18"/>
      <c r="W25" s="18"/>
      <c r="X25" s="19"/>
      <c r="Y25" s="11" t="str">
        <f>IF(OR(Y27&gt;=2,AE27&gt;=2),IF(Y27&gt;AE27,"○","●"),"-")</f>
        <v>○</v>
      </c>
      <c r="Z25" s="18"/>
      <c r="AA25" s="18"/>
      <c r="AB25" s="18"/>
      <c r="AC25" s="18"/>
      <c r="AD25" s="18"/>
      <c r="AE25" s="19"/>
      <c r="AF25" s="20"/>
      <c r="AG25" s="18"/>
      <c r="AH25" s="18"/>
      <c r="AI25" s="18"/>
      <c r="AJ25" s="18"/>
      <c r="AK25" s="18"/>
      <c r="AL25" s="19"/>
      <c r="AM25" s="2" t="str">
        <f>IF(OR(AM27&gt;=2,AS27&gt;=2),IF(AM27&gt;AS27,"○","●"),"-")</f>
        <v>○</v>
      </c>
      <c r="AN25" s="11"/>
      <c r="AO25" s="11"/>
      <c r="AP25" s="11"/>
      <c r="AQ25" s="11"/>
      <c r="AR25" s="11"/>
      <c r="AS25" s="12"/>
      <c r="AT25" s="102">
        <f>COUNTIF(D25:AS25,"○")</f>
        <v>2</v>
      </c>
      <c r="AU25" s="102">
        <f>COUNTIF(D25:AS25,"●")</f>
        <v>3</v>
      </c>
      <c r="AV25" s="102">
        <f>D27+K27+R27+Y27+AF27+AM27</f>
        <v>5</v>
      </c>
      <c r="AW25" s="102">
        <f>J27+Q27+X27+AE27+AL27+AS27</f>
        <v>6</v>
      </c>
      <c r="AX25" s="106">
        <v>4</v>
      </c>
    </row>
    <row r="26" spans="2:50" ht="12.75" customHeight="1">
      <c r="B26" s="1"/>
      <c r="C26" s="100"/>
      <c r="D26" s="23"/>
      <c r="E26" s="11">
        <f>IF(F26&gt;H26,1,0)</f>
        <v>1</v>
      </c>
      <c r="F26" s="11">
        <f>IF(AJ6="","",AJ6)</f>
        <v>25</v>
      </c>
      <c r="G26" s="11" t="str">
        <f>IF(AI6="","",AI6)</f>
        <v>－</v>
      </c>
      <c r="H26" s="11">
        <f>IF(AH6="","",AH6)</f>
        <v>21</v>
      </c>
      <c r="I26" s="11">
        <f>IF(F26&lt;H26,1,0)</f>
        <v>0</v>
      </c>
      <c r="J26" s="12"/>
      <c r="K26" s="23"/>
      <c r="L26" s="11">
        <f>IF(M26&gt;O26,1,0)</f>
        <v>0</v>
      </c>
      <c r="M26" s="11">
        <f>IF(AJ11="","",AJ11)</f>
        <v>12</v>
      </c>
      <c r="N26" s="11" t="str">
        <f>IF(AI11="","",AI11)</f>
        <v>－</v>
      </c>
      <c r="O26" s="11">
        <f>IF(AH11="","",AH11)</f>
        <v>25</v>
      </c>
      <c r="P26" s="11">
        <f>IF(M26&lt;O26,1,0)</f>
        <v>1</v>
      </c>
      <c r="Q26" s="12"/>
      <c r="R26" s="13"/>
      <c r="S26" s="11">
        <f>IF(T26&gt;V26,1,0)</f>
        <v>0</v>
      </c>
      <c r="T26" s="11">
        <f>IF(AJ16="","",AJ16)</f>
        <v>22</v>
      </c>
      <c r="U26" s="11" t="str">
        <f>IF(AI16="","",AI16)</f>
        <v>－</v>
      </c>
      <c r="V26" s="11">
        <f>IF(AH16="","",AH16)</f>
        <v>25</v>
      </c>
      <c r="W26" s="11">
        <f>IF(T26&lt;V26,1,0)</f>
        <v>1</v>
      </c>
      <c r="X26" s="12"/>
      <c r="Y26" s="13"/>
      <c r="Z26" s="11">
        <f>IF(AA26&gt;AC26,1,0)</f>
        <v>1</v>
      </c>
      <c r="AA26" s="11">
        <f>IF(AJ21="","",AJ21)</f>
        <v>25</v>
      </c>
      <c r="AB26" s="11" t="str">
        <f>IF(AI21="","",AI21)</f>
        <v>－</v>
      </c>
      <c r="AC26" s="11">
        <f>IF(AH21="","",AH21)</f>
        <v>19</v>
      </c>
      <c r="AD26" s="11">
        <f>IF(AA26&lt;AC26,1,0)</f>
        <v>0</v>
      </c>
      <c r="AE26" s="12"/>
      <c r="AF26" s="2"/>
      <c r="AG26" s="11"/>
      <c r="AH26" s="11"/>
      <c r="AI26" s="11"/>
      <c r="AJ26" s="11"/>
      <c r="AK26" s="11"/>
      <c r="AL26" s="12"/>
      <c r="AM26" s="13"/>
      <c r="AN26" s="11">
        <f>IF(AO26&gt;AQ26,1,0)</f>
        <v>1</v>
      </c>
      <c r="AO26" s="24">
        <v>25</v>
      </c>
      <c r="AP26" s="11" t="str">
        <f>IF(AO26="","","－")</f>
        <v>－</v>
      </c>
      <c r="AQ26" s="24">
        <v>21</v>
      </c>
      <c r="AR26" s="11">
        <f>IF(AO26&lt;AQ26,1,0)</f>
        <v>0</v>
      </c>
      <c r="AS26" s="12"/>
      <c r="AT26" s="103"/>
      <c r="AU26" s="103"/>
      <c r="AV26" s="104"/>
      <c r="AW26" s="104"/>
      <c r="AX26" s="107"/>
    </row>
    <row r="27" spans="2:50" ht="12.75" customHeight="1">
      <c r="B27" s="1">
        <v>5</v>
      </c>
      <c r="C27" s="100"/>
      <c r="D27" s="11">
        <f>E26+E27+E28</f>
        <v>1</v>
      </c>
      <c r="E27" s="11">
        <f>IF(F27&gt;H27,1,0)</f>
        <v>0</v>
      </c>
      <c r="F27" s="11">
        <f>IF(AJ7="","",AJ7)</f>
        <v>23</v>
      </c>
      <c r="G27" s="11" t="str">
        <f>IF(AI7="","",AI7)</f>
        <v>－</v>
      </c>
      <c r="H27" s="11">
        <f>IF(AH7="","",AH7)</f>
        <v>25</v>
      </c>
      <c r="I27" s="11">
        <f>IF(F27&lt;H27,1,0)</f>
        <v>1</v>
      </c>
      <c r="J27" s="12">
        <f>I26+I27+I28</f>
        <v>2</v>
      </c>
      <c r="K27" s="11">
        <f>L26+L27+L28</f>
        <v>0</v>
      </c>
      <c r="L27" s="11">
        <f>IF(M27&gt;O27,1,0)</f>
        <v>0</v>
      </c>
      <c r="M27" s="11">
        <f>IF(AJ12="","",AJ12)</f>
        <v>19</v>
      </c>
      <c r="N27" s="11" t="str">
        <f>IF(AI12="","",AI12)</f>
        <v>－</v>
      </c>
      <c r="O27" s="11">
        <f>IF(AH12="","",AH12)</f>
        <v>25</v>
      </c>
      <c r="P27" s="11">
        <f>IF(M27&lt;O27,1,0)</f>
        <v>1</v>
      </c>
      <c r="Q27" s="12">
        <f>P26+P27+P28</f>
        <v>2</v>
      </c>
      <c r="R27" s="11">
        <f>S26+S27+S28</f>
        <v>0</v>
      </c>
      <c r="S27" s="11">
        <f>IF(T27&gt;V27,1,0)</f>
        <v>0</v>
      </c>
      <c r="T27" s="11">
        <f>IF(AJ17="","",AJ17)</f>
        <v>29</v>
      </c>
      <c r="U27" s="11" t="str">
        <f>IF(AI17="","",AI17)</f>
        <v>－</v>
      </c>
      <c r="V27" s="11">
        <f>IF(AH17="","",AH17)</f>
        <v>31</v>
      </c>
      <c r="W27" s="11">
        <f>IF(T27&lt;V27,1,0)</f>
        <v>1</v>
      </c>
      <c r="X27" s="12">
        <f>W26+W27+W28</f>
        <v>2</v>
      </c>
      <c r="Y27" s="11">
        <f>Z26+Z27+Z28</f>
        <v>2</v>
      </c>
      <c r="Z27" s="11">
        <f>IF(AA27&gt;AC27,1,0)</f>
        <v>1</v>
      </c>
      <c r="AA27" s="11">
        <f>IF(AJ22="","",AJ22)</f>
        <v>25</v>
      </c>
      <c r="AB27" s="11" t="str">
        <f>IF(AI22="","",AI22)</f>
        <v>－</v>
      </c>
      <c r="AC27" s="11">
        <f>IF(AH22="","",AH22)</f>
        <v>19</v>
      </c>
      <c r="AD27" s="11">
        <f>IF(AA27&lt;AC27,1,0)</f>
        <v>0</v>
      </c>
      <c r="AE27" s="12">
        <f>AD26+AD27+AD28</f>
        <v>0</v>
      </c>
      <c r="AF27" s="2"/>
      <c r="AG27" s="11"/>
      <c r="AH27" s="11"/>
      <c r="AI27" s="11"/>
      <c r="AJ27" s="11"/>
      <c r="AK27" s="11"/>
      <c r="AL27" s="12"/>
      <c r="AM27" s="2">
        <f>AN26+AN27+AN28</f>
        <v>2</v>
      </c>
      <c r="AN27" s="11">
        <f>IF(AO27&gt;AQ27,1,0)</f>
        <v>1</v>
      </c>
      <c r="AO27" s="24">
        <v>25</v>
      </c>
      <c r="AP27" s="11" t="str">
        <f>IF(AO27="","","－")</f>
        <v>－</v>
      </c>
      <c r="AQ27" s="24">
        <v>12</v>
      </c>
      <c r="AR27" s="11">
        <f>IF(AO27&lt;AQ27,1,0)</f>
        <v>0</v>
      </c>
      <c r="AS27" s="12">
        <f>AR26+AR27+AR28</f>
        <v>0</v>
      </c>
      <c r="AT27" s="109">
        <f>SUM(M26:M28,T26:T28,F26:F28,AA26:AA28,AH26:AH28,AO26:AO28)</f>
        <v>253</v>
      </c>
      <c r="AU27" s="110"/>
      <c r="AV27" s="104"/>
      <c r="AW27" s="104"/>
      <c r="AX27" s="107"/>
    </row>
    <row r="28" spans="2:50" ht="12.75" customHeight="1">
      <c r="B28" s="1"/>
      <c r="C28" s="100"/>
      <c r="D28" s="11"/>
      <c r="E28" s="11">
        <f>IF(F28&gt;H28,1,0)</f>
        <v>0</v>
      </c>
      <c r="F28" s="11">
        <f>IF(AJ8="","",AJ8)</f>
        <v>23</v>
      </c>
      <c r="G28" s="11" t="str">
        <f>IF(AI8="","",AI8)</f>
        <v>－</v>
      </c>
      <c r="H28" s="11">
        <f>IF(AH8="","",AH8)</f>
        <v>25</v>
      </c>
      <c r="I28" s="11">
        <f>IF(F28&lt;H28,1,0)</f>
        <v>1</v>
      </c>
      <c r="J28" s="12"/>
      <c r="K28" s="11"/>
      <c r="L28" s="11">
        <f>IF(M28&gt;O28,1,0)</f>
        <v>0</v>
      </c>
      <c r="M28" s="11" t="str">
        <f>IF(AJ13="","",AJ13)</f>
        <v/>
      </c>
      <c r="N28" s="11" t="str">
        <f>IF(AI13="","",AI13)</f>
        <v/>
      </c>
      <c r="O28" s="11" t="str">
        <f>IF(AH13="","",AH13)</f>
        <v/>
      </c>
      <c r="P28" s="11">
        <f>IF(M28&lt;O28,1,0)</f>
        <v>0</v>
      </c>
      <c r="Q28" s="12"/>
      <c r="R28" s="11"/>
      <c r="S28" s="11">
        <f>IF(T28&gt;V28,1,0)</f>
        <v>0</v>
      </c>
      <c r="T28" s="11" t="str">
        <f>IF(AJ18="","",AJ18)</f>
        <v/>
      </c>
      <c r="U28" s="11" t="str">
        <f>IF(AI18="","",AI18)</f>
        <v/>
      </c>
      <c r="V28" s="11" t="str">
        <f>IF(AH18="","",AH18)</f>
        <v/>
      </c>
      <c r="W28" s="11">
        <f>IF(T28&lt;V28,1,0)</f>
        <v>0</v>
      </c>
      <c r="X28" s="12"/>
      <c r="Y28" s="11"/>
      <c r="Z28" s="11">
        <f>IF(AA28&gt;AC28,1,0)</f>
        <v>0</v>
      </c>
      <c r="AA28" s="11" t="str">
        <f>IF(AJ23="","",AJ23)</f>
        <v/>
      </c>
      <c r="AB28" s="11" t="str">
        <f>IF(AI23="","",AI23)</f>
        <v/>
      </c>
      <c r="AC28" s="11" t="str">
        <f>IF(AH23="","",AH23)</f>
        <v/>
      </c>
      <c r="AD28" s="11">
        <f>IF(AA28&lt;AC28,1,0)</f>
        <v>0</v>
      </c>
      <c r="AE28" s="12"/>
      <c r="AF28" s="2"/>
      <c r="AG28" s="11"/>
      <c r="AH28" s="11"/>
      <c r="AI28" s="11"/>
      <c r="AJ28" s="11"/>
      <c r="AK28" s="11"/>
      <c r="AL28" s="12"/>
      <c r="AM28" s="2"/>
      <c r="AN28" s="11">
        <f>IF(AO28&gt;AQ28,1,0)</f>
        <v>0</v>
      </c>
      <c r="AO28" s="24"/>
      <c r="AP28" s="11" t="str">
        <f>IF(AO28="","","－")</f>
        <v/>
      </c>
      <c r="AQ28" s="24"/>
      <c r="AR28" s="11">
        <f>IF(AO28&lt;AQ28,1,0)</f>
        <v>0</v>
      </c>
      <c r="AS28" s="12"/>
      <c r="AT28" s="109">
        <f>SUM(O26:O28,V26:V28,H26:H28,AC26:AC28,AJ26:AJ28,AQ26:AQ28)</f>
        <v>248</v>
      </c>
      <c r="AU28" s="111"/>
      <c r="AV28" s="105"/>
      <c r="AW28" s="105"/>
      <c r="AX28" s="107"/>
    </row>
    <row r="29" spans="2:50" ht="12.75" customHeight="1">
      <c r="B29" s="1"/>
      <c r="C29" s="101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6"/>
      <c r="Y29" s="15"/>
      <c r="Z29" s="15"/>
      <c r="AA29" s="15"/>
      <c r="AB29" s="15"/>
      <c r="AC29" s="15"/>
      <c r="AD29" s="15"/>
      <c r="AE29" s="16"/>
      <c r="AF29" s="14"/>
      <c r="AG29" s="15"/>
      <c r="AH29" s="15"/>
      <c r="AI29" s="15"/>
      <c r="AJ29" s="15"/>
      <c r="AK29" s="15"/>
      <c r="AL29" s="16"/>
      <c r="AM29" s="14"/>
      <c r="AN29" s="15"/>
      <c r="AO29" s="15"/>
      <c r="AP29" s="15"/>
      <c r="AQ29" s="15"/>
      <c r="AR29" s="15"/>
      <c r="AS29" s="16"/>
      <c r="AT29" s="112">
        <f>IF(AT28&gt;0,AT27/AT28,"-")</f>
        <v>1.0201612903225807</v>
      </c>
      <c r="AU29" s="111"/>
      <c r="AV29" s="112">
        <f>IF(AW25&gt;0,AV25/AW25,"-")</f>
        <v>0.83333333333333337</v>
      </c>
      <c r="AW29" s="110"/>
      <c r="AX29" s="108"/>
    </row>
    <row r="30" spans="2:50" ht="12.75" customHeight="1">
      <c r="B30" s="17"/>
      <c r="C30" s="99" t="s">
        <v>173</v>
      </c>
      <c r="D30" s="11" t="str">
        <f>IF(OR(D32&gt;=2,J32&gt;=2),IF(D32&gt;J32,"○","●"),"-")</f>
        <v>●</v>
      </c>
      <c r="E30" s="18"/>
      <c r="F30" s="18"/>
      <c r="G30" s="18"/>
      <c r="H30" s="18"/>
      <c r="I30" s="18"/>
      <c r="J30" s="19"/>
      <c r="K30" s="11" t="str">
        <f>IF(OR(K32&gt;=2,Q32&gt;=2),IF(K32&gt;Q32,"○","●"),"-")</f>
        <v>●</v>
      </c>
      <c r="L30" s="18"/>
      <c r="M30" s="18"/>
      <c r="N30" s="18"/>
      <c r="O30" s="18"/>
      <c r="P30" s="18"/>
      <c r="Q30" s="19"/>
      <c r="R30" s="11" t="str">
        <f>IF(OR(R32&gt;=2,X32&gt;=2),IF(R32&gt;X32,"○","●"),"-")</f>
        <v>●</v>
      </c>
      <c r="S30" s="18"/>
      <c r="T30" s="18"/>
      <c r="U30" s="18"/>
      <c r="V30" s="18"/>
      <c r="W30" s="18"/>
      <c r="X30" s="19"/>
      <c r="Y30" s="11" t="str">
        <f>IF(OR(Y32&gt;=2,AE32&gt;=2),IF(Y32&gt;AE32,"○","●"),"-")</f>
        <v>●</v>
      </c>
      <c r="Z30" s="18"/>
      <c r="AA30" s="18"/>
      <c r="AB30" s="18"/>
      <c r="AC30" s="18"/>
      <c r="AD30" s="18"/>
      <c r="AE30" s="19"/>
      <c r="AF30" s="11" t="str">
        <f>IF(OR(AF32&gt;=2,AL32&gt;=2),IF(AF32&gt;AL32,"○","●"),"-")</f>
        <v>●</v>
      </c>
      <c r="AG30" s="18"/>
      <c r="AH30" s="18"/>
      <c r="AI30" s="18"/>
      <c r="AJ30" s="18"/>
      <c r="AK30" s="18"/>
      <c r="AL30" s="19"/>
      <c r="AM30" s="20"/>
      <c r="AN30" s="18"/>
      <c r="AO30" s="18"/>
      <c r="AP30" s="18"/>
      <c r="AQ30" s="18"/>
      <c r="AR30" s="18"/>
      <c r="AS30" s="19"/>
      <c r="AT30" s="102">
        <f>COUNTIF(D30:AS30,"○")</f>
        <v>0</v>
      </c>
      <c r="AU30" s="102">
        <f>COUNTIF(D30:AS30,"●")</f>
        <v>5</v>
      </c>
      <c r="AV30" s="102">
        <f>D32+K32+R32+Y32+AF32+AM32</f>
        <v>0</v>
      </c>
      <c r="AW30" s="102">
        <f>J32+Q32+X32+AE32+AL32+AS32</f>
        <v>10</v>
      </c>
      <c r="AX30" s="106">
        <v>6</v>
      </c>
    </row>
    <row r="31" spans="2:50" ht="12.75" customHeight="1">
      <c r="B31" s="1"/>
      <c r="C31" s="100"/>
      <c r="D31" s="13"/>
      <c r="E31" s="11">
        <f>IF(F31&gt;H31,1,0)</f>
        <v>0</v>
      </c>
      <c r="F31" s="11">
        <f>IF(AQ6="","",AQ6)</f>
        <v>13</v>
      </c>
      <c r="G31" s="11" t="str">
        <f>IF(AP6="","",AP6)</f>
        <v>－</v>
      </c>
      <c r="H31" s="11">
        <f>IF(AO6="","",AO6)</f>
        <v>25</v>
      </c>
      <c r="I31" s="11">
        <f>IF(F31&lt;H31,1,0)</f>
        <v>1</v>
      </c>
      <c r="J31" s="12"/>
      <c r="K31" s="23"/>
      <c r="L31" s="11">
        <f>IF(M31&gt;O31,1,0)</f>
        <v>0</v>
      </c>
      <c r="M31" s="11">
        <f>IF(AQ11="","",AQ11)</f>
        <v>12</v>
      </c>
      <c r="N31" s="11" t="str">
        <f>IF(AP11="","",AP11)</f>
        <v>－</v>
      </c>
      <c r="O31" s="11">
        <f>IF(AO11="","",AO11)</f>
        <v>25</v>
      </c>
      <c r="P31" s="11">
        <f>IF(M31&lt;O31,1,0)</f>
        <v>1</v>
      </c>
      <c r="Q31" s="12"/>
      <c r="R31" s="23"/>
      <c r="S31" s="11">
        <f>IF(T31&gt;V31,1,0)</f>
        <v>0</v>
      </c>
      <c r="T31" s="11">
        <f>IF(AQ16="","",AQ16)</f>
        <v>11</v>
      </c>
      <c r="U31" s="11" t="str">
        <f>IF(AP16="","",AP16)</f>
        <v>－</v>
      </c>
      <c r="V31" s="11">
        <f>IF(AO16="","",AO16)</f>
        <v>25</v>
      </c>
      <c r="W31" s="11">
        <f>IF(T31&lt;V31,1,0)</f>
        <v>1</v>
      </c>
      <c r="X31" s="12"/>
      <c r="Y31" s="13"/>
      <c r="Z31" s="11">
        <f>IF(AA31&gt;AC31,1,0)</f>
        <v>0</v>
      </c>
      <c r="AA31" s="11">
        <f>IF(AQ21="","",AQ21)</f>
        <v>10</v>
      </c>
      <c r="AB31" s="11" t="str">
        <f>IF(AP21="","",AP21)</f>
        <v>－</v>
      </c>
      <c r="AC31" s="11">
        <f>IF(AO21="","",AO21)</f>
        <v>25</v>
      </c>
      <c r="AD31" s="11">
        <f>IF(AA31&lt;AC31,1,0)</f>
        <v>1</v>
      </c>
      <c r="AE31" s="12"/>
      <c r="AF31" s="13"/>
      <c r="AG31" s="11">
        <f>IF(AH31&gt;AJ31,1,0)</f>
        <v>0</v>
      </c>
      <c r="AH31" s="11">
        <f>IF(AQ26="","",AQ26)</f>
        <v>21</v>
      </c>
      <c r="AI31" s="11" t="str">
        <f>IF(AP26="","",AP26)</f>
        <v>－</v>
      </c>
      <c r="AJ31" s="11">
        <f>IF(AO26="","",AO26)</f>
        <v>25</v>
      </c>
      <c r="AK31" s="11">
        <f>IF(AH31&lt;AJ31,1,0)</f>
        <v>1</v>
      </c>
      <c r="AL31" s="12"/>
      <c r="AM31" s="2"/>
      <c r="AN31" s="11"/>
      <c r="AO31" s="11"/>
      <c r="AP31" s="11"/>
      <c r="AQ31" s="11"/>
      <c r="AR31" s="11"/>
      <c r="AS31" s="12"/>
      <c r="AT31" s="103"/>
      <c r="AU31" s="103"/>
      <c r="AV31" s="104"/>
      <c r="AW31" s="104"/>
      <c r="AX31" s="107"/>
    </row>
    <row r="32" spans="2:50" ht="12.75" customHeight="1">
      <c r="B32" s="1">
        <v>6</v>
      </c>
      <c r="C32" s="100"/>
      <c r="D32" s="11">
        <f>E31+E32+E33</f>
        <v>0</v>
      </c>
      <c r="E32" s="11">
        <f>IF(F32&gt;H32,1,0)</f>
        <v>0</v>
      </c>
      <c r="F32" s="11">
        <f>IF(AQ7="","",AQ7)</f>
        <v>10</v>
      </c>
      <c r="G32" s="11" t="str">
        <f>IF(AP7="","",AP7)</f>
        <v>－</v>
      </c>
      <c r="H32" s="11">
        <f>IF(AO7="","",AO7)</f>
        <v>25</v>
      </c>
      <c r="I32" s="11">
        <f>IF(F32&lt;H32,1,0)</f>
        <v>1</v>
      </c>
      <c r="J32" s="12">
        <f>I31+I32+I33</f>
        <v>2</v>
      </c>
      <c r="K32" s="11">
        <f>L31+L32+L33</f>
        <v>0</v>
      </c>
      <c r="L32" s="11">
        <f>IF(M32&gt;O32,1,0)</f>
        <v>0</v>
      </c>
      <c r="M32" s="11">
        <f>IF(AQ12="","",AQ12)</f>
        <v>11</v>
      </c>
      <c r="N32" s="11" t="str">
        <f>IF(AP12="","",AP12)</f>
        <v>－</v>
      </c>
      <c r="O32" s="11">
        <f>IF(AO12="","",AO12)</f>
        <v>25</v>
      </c>
      <c r="P32" s="11">
        <f>IF(M32&lt;O32,1,0)</f>
        <v>1</v>
      </c>
      <c r="Q32" s="12">
        <f>P31+P32+P33</f>
        <v>2</v>
      </c>
      <c r="R32" s="11">
        <f>S31+S32+S33</f>
        <v>0</v>
      </c>
      <c r="S32" s="11">
        <f>IF(T32&gt;V32,1,0)</f>
        <v>0</v>
      </c>
      <c r="T32" s="11">
        <f>IF(AQ17="","",AQ17)</f>
        <v>7</v>
      </c>
      <c r="U32" s="11" t="str">
        <f>IF(AP17="","",AP17)</f>
        <v>－</v>
      </c>
      <c r="V32" s="11">
        <f>IF(AO17="","",AO17)</f>
        <v>25</v>
      </c>
      <c r="W32" s="11">
        <f>IF(T32&lt;V32,1,0)</f>
        <v>1</v>
      </c>
      <c r="X32" s="12">
        <f>W31+W32+W33</f>
        <v>2</v>
      </c>
      <c r="Y32" s="11">
        <f>Z31+Z32+Z33</f>
        <v>0</v>
      </c>
      <c r="Z32" s="11">
        <f>IF(AA32&gt;AC32,1,0)</f>
        <v>0</v>
      </c>
      <c r="AA32" s="11">
        <f>IF(AQ22="","",AQ22)</f>
        <v>11</v>
      </c>
      <c r="AB32" s="11" t="str">
        <f>IF(AP22="","",AP22)</f>
        <v>－</v>
      </c>
      <c r="AC32" s="11">
        <f>IF(AO22="","",AO22)</f>
        <v>25</v>
      </c>
      <c r="AD32" s="11">
        <f>IF(AA32&lt;AC32,1,0)</f>
        <v>1</v>
      </c>
      <c r="AE32" s="12">
        <f>AD31+AD32+AD33</f>
        <v>2</v>
      </c>
      <c r="AF32" s="11">
        <f>AG31+AG32+AG33</f>
        <v>0</v>
      </c>
      <c r="AG32" s="11">
        <f>IF(AH32&gt;AJ32,1,0)</f>
        <v>0</v>
      </c>
      <c r="AH32" s="11">
        <f>IF(AQ27="","",AQ27)</f>
        <v>12</v>
      </c>
      <c r="AI32" s="11" t="str">
        <f>IF(AP27="","",AP27)</f>
        <v>－</v>
      </c>
      <c r="AJ32" s="11">
        <f>IF(AO27="","",AO27)</f>
        <v>25</v>
      </c>
      <c r="AK32" s="11">
        <f>IF(AH32&lt;AJ32,1,0)</f>
        <v>1</v>
      </c>
      <c r="AL32" s="12">
        <f>AK31+AK32+AK33</f>
        <v>2</v>
      </c>
      <c r="AM32" s="2"/>
      <c r="AN32" s="11"/>
      <c r="AO32" s="11"/>
      <c r="AP32" s="11"/>
      <c r="AQ32" s="11"/>
      <c r="AR32" s="11"/>
      <c r="AS32" s="12"/>
      <c r="AT32" s="109">
        <f>SUM(M31:M33,T31:T33,F31:F33,AA31:AA33,AH31:AH33,AO31:AO33)</f>
        <v>118</v>
      </c>
      <c r="AU32" s="110"/>
      <c r="AV32" s="104"/>
      <c r="AW32" s="104"/>
      <c r="AX32" s="107"/>
    </row>
    <row r="33" spans="2:50" ht="12.75" customHeight="1">
      <c r="B33" s="1"/>
      <c r="C33" s="100"/>
      <c r="D33" s="11"/>
      <c r="E33" s="11">
        <f>IF(F33&gt;H33,1,0)</f>
        <v>0</v>
      </c>
      <c r="F33" s="11" t="str">
        <f>IF(AQ8="","",AQ8)</f>
        <v/>
      </c>
      <c r="G33" s="11" t="str">
        <f>IF(AP8="","",AP8)</f>
        <v/>
      </c>
      <c r="H33" s="11" t="str">
        <f>IF(AO8="","",AO8)</f>
        <v/>
      </c>
      <c r="I33" s="11">
        <f>IF(F33&lt;H33,1,0)</f>
        <v>0</v>
      </c>
      <c r="J33" s="12"/>
      <c r="K33" s="11"/>
      <c r="L33" s="11">
        <f>IF(M33&gt;O33,1,0)</f>
        <v>0</v>
      </c>
      <c r="M33" s="11" t="str">
        <f>IF(AQ13="","",AQ13)</f>
        <v/>
      </c>
      <c r="N33" s="11" t="str">
        <f>IF(AP13="","",AP13)</f>
        <v/>
      </c>
      <c r="O33" s="11" t="str">
        <f>IF(AO13="","",AO13)</f>
        <v/>
      </c>
      <c r="P33" s="11">
        <f>IF(M33&lt;O33,1,0)</f>
        <v>0</v>
      </c>
      <c r="Q33" s="12"/>
      <c r="R33" s="11"/>
      <c r="S33" s="11">
        <f>IF(T33&gt;V33,1,0)</f>
        <v>0</v>
      </c>
      <c r="T33" s="11" t="str">
        <f>IF(AQ18="","",AQ18)</f>
        <v/>
      </c>
      <c r="U33" s="11" t="str">
        <f>IF(AP18="","",AP18)</f>
        <v/>
      </c>
      <c r="V33" s="11" t="str">
        <f>IF(AO18="","",AO18)</f>
        <v/>
      </c>
      <c r="W33" s="11">
        <f>IF(T33&lt;V33,1,0)</f>
        <v>0</v>
      </c>
      <c r="X33" s="12"/>
      <c r="Y33" s="11"/>
      <c r="Z33" s="11">
        <f>IF(AA33&gt;AC33,1,0)</f>
        <v>0</v>
      </c>
      <c r="AA33" s="11" t="str">
        <f>IF(AQ23="","",AQ23)</f>
        <v/>
      </c>
      <c r="AB33" s="11" t="str">
        <f>IF(AP23="","",AP23)</f>
        <v/>
      </c>
      <c r="AC33" s="11" t="str">
        <f>IF(AO23="","",AO23)</f>
        <v/>
      </c>
      <c r="AD33" s="11">
        <f>IF(AA33&lt;AC33,1,0)</f>
        <v>0</v>
      </c>
      <c r="AE33" s="12"/>
      <c r="AF33" s="11"/>
      <c r="AG33" s="11">
        <f>IF(AH33&gt;AJ33,1,0)</f>
        <v>0</v>
      </c>
      <c r="AH33" s="11" t="str">
        <f>IF(AQ28="","",AQ28)</f>
        <v/>
      </c>
      <c r="AI33" s="11" t="str">
        <f>IF(AP28="","",AP28)</f>
        <v/>
      </c>
      <c r="AJ33" s="11" t="str">
        <f>IF(AO28="","",AO28)</f>
        <v/>
      </c>
      <c r="AK33" s="11">
        <f>IF(AH33&lt;AJ33,1,0)</f>
        <v>0</v>
      </c>
      <c r="AL33" s="12"/>
      <c r="AM33" s="2"/>
      <c r="AN33" s="11"/>
      <c r="AO33" s="11"/>
      <c r="AP33" s="11"/>
      <c r="AQ33" s="11"/>
      <c r="AR33" s="11"/>
      <c r="AS33" s="12"/>
      <c r="AT33" s="109">
        <f>SUM(O31:O33,V31:V33,H31:H33,AC31:AC33,AJ31:AJ33,AQ31:AQ33)</f>
        <v>250</v>
      </c>
      <c r="AU33" s="111"/>
      <c r="AV33" s="105"/>
      <c r="AW33" s="105"/>
      <c r="AX33" s="107"/>
    </row>
    <row r="34" spans="2:50" ht="12.75" customHeight="1">
      <c r="B34" s="21"/>
      <c r="C34" s="101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6"/>
      <c r="Y34" s="15"/>
      <c r="Z34" s="15"/>
      <c r="AA34" s="15"/>
      <c r="AB34" s="15"/>
      <c r="AC34" s="15"/>
      <c r="AD34" s="15"/>
      <c r="AE34" s="16"/>
      <c r="AF34" s="15"/>
      <c r="AG34" s="15"/>
      <c r="AH34" s="15"/>
      <c r="AI34" s="15"/>
      <c r="AJ34" s="15"/>
      <c r="AK34" s="15"/>
      <c r="AL34" s="16"/>
      <c r="AM34" s="14"/>
      <c r="AN34" s="15"/>
      <c r="AO34" s="15"/>
      <c r="AP34" s="15"/>
      <c r="AQ34" s="15"/>
      <c r="AR34" s="15"/>
      <c r="AS34" s="16"/>
      <c r="AT34" s="112">
        <f>IF(AT33&gt;0,AT32/AT33,"-")</f>
        <v>0.47199999999999998</v>
      </c>
      <c r="AU34" s="111"/>
      <c r="AV34" s="112">
        <f>IF(AW30&gt;0,AV30/AW30,"-")</f>
        <v>0</v>
      </c>
      <c r="AW34" s="110"/>
      <c r="AX34" s="108"/>
    </row>
    <row r="35" spans="2:50" ht="12.75" customHeight="1">
      <c r="B35" s="60"/>
      <c r="C35" s="6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62"/>
      <c r="AU35" s="63"/>
      <c r="AV35" s="62"/>
      <c r="AW35" s="64"/>
      <c r="AX35" s="65"/>
    </row>
    <row r="36" spans="2:50" ht="12.75" customHeight="1">
      <c r="B36" s="60"/>
      <c r="C36" s="6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62"/>
      <c r="AU36" s="63"/>
      <c r="AV36" s="62"/>
      <c r="AW36" s="64"/>
      <c r="AX36" s="65"/>
    </row>
    <row r="37" spans="2:50">
      <c r="C37" t="s">
        <v>119</v>
      </c>
    </row>
    <row r="38" spans="2:50">
      <c r="B38" t="s">
        <v>100</v>
      </c>
      <c r="C38" s="58" t="s">
        <v>133</v>
      </c>
      <c r="F38" t="s">
        <v>109</v>
      </c>
    </row>
    <row r="39" spans="2:50">
      <c r="B39" t="s">
        <v>102</v>
      </c>
      <c r="C39" s="58" t="s">
        <v>50</v>
      </c>
      <c r="F39" t="s">
        <v>109</v>
      </c>
    </row>
    <row r="40" spans="2:50">
      <c r="B40" t="s">
        <v>104</v>
      </c>
      <c r="C40" s="58" t="s">
        <v>49</v>
      </c>
      <c r="F40" t="s">
        <v>111</v>
      </c>
    </row>
    <row r="41" spans="2:50">
      <c r="B41" t="s">
        <v>106</v>
      </c>
      <c r="C41" s="58" t="s">
        <v>24</v>
      </c>
      <c r="F41" t="s">
        <v>112</v>
      </c>
    </row>
    <row r="42" spans="2:50">
      <c r="B42" t="s">
        <v>108</v>
      </c>
      <c r="C42" s="58" t="s">
        <v>171</v>
      </c>
      <c r="F42" t="s">
        <v>112</v>
      </c>
    </row>
    <row r="43" spans="2:50">
      <c r="B43" t="s">
        <v>115</v>
      </c>
      <c r="C43" s="59" t="s">
        <v>113</v>
      </c>
      <c r="F43" t="s">
        <v>117</v>
      </c>
    </row>
    <row r="45" spans="2:50">
      <c r="B45" t="s">
        <v>118</v>
      </c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2"/>
  <pageMargins left="1" right="1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43"/>
  <sheetViews>
    <sheetView zoomScale="150" workbookViewId="0"/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62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5" width="2.1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1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1:51" ht="18.75">
      <c r="A1" s="78" t="s">
        <v>57</v>
      </c>
      <c r="B1" s="30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1:51">
      <c r="B2" s="29" t="s">
        <v>97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51">
      <c r="B3" s="28" t="s">
        <v>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51" ht="12.75" customHeight="1">
      <c r="B4" s="3"/>
      <c r="C4" s="4" t="s">
        <v>29</v>
      </c>
      <c r="D4" s="92" t="str">
        <f>C5</f>
        <v>長崎大学</v>
      </c>
      <c r="E4" s="93"/>
      <c r="F4" s="93"/>
      <c r="G4" s="93"/>
      <c r="H4" s="93"/>
      <c r="I4" s="93"/>
      <c r="J4" s="94"/>
      <c r="K4" s="92" t="str">
        <f>C10</f>
        <v>西南学院大学</v>
      </c>
      <c r="L4" s="93"/>
      <c r="M4" s="93"/>
      <c r="N4" s="93"/>
      <c r="O4" s="93"/>
      <c r="P4" s="93"/>
      <c r="Q4" s="94"/>
      <c r="R4" s="92" t="str">
        <f>C15</f>
        <v>熊本大学</v>
      </c>
      <c r="S4" s="93"/>
      <c r="T4" s="93"/>
      <c r="U4" s="93"/>
      <c r="V4" s="93"/>
      <c r="W4" s="93"/>
      <c r="X4" s="94"/>
      <c r="Y4" s="92" t="str">
        <f>C20</f>
        <v>琉球大学</v>
      </c>
      <c r="Z4" s="93"/>
      <c r="AA4" s="93"/>
      <c r="AB4" s="93"/>
      <c r="AC4" s="93"/>
      <c r="AD4" s="93"/>
      <c r="AE4" s="94"/>
      <c r="AF4" s="92" t="str">
        <f>C25</f>
        <v>沖縄大学</v>
      </c>
      <c r="AG4" s="93"/>
      <c r="AH4" s="93"/>
      <c r="AI4" s="93"/>
      <c r="AJ4" s="93"/>
      <c r="AK4" s="93"/>
      <c r="AL4" s="94"/>
      <c r="AM4" s="92" t="str">
        <f>C30</f>
        <v>西九州大学</v>
      </c>
      <c r="AN4" s="93"/>
      <c r="AO4" s="93"/>
      <c r="AP4" s="93"/>
      <c r="AQ4" s="93"/>
      <c r="AR4" s="93"/>
      <c r="AS4" s="94"/>
      <c r="AT4" s="5" t="s">
        <v>138</v>
      </c>
      <c r="AU4" s="6" t="s">
        <v>139</v>
      </c>
      <c r="AV4" s="7" t="s">
        <v>25</v>
      </c>
      <c r="AW4" s="8" t="s">
        <v>26</v>
      </c>
      <c r="AX4" s="9" t="s">
        <v>27</v>
      </c>
      <c r="AY4" s="10"/>
    </row>
    <row r="5" spans="1:51" ht="12.75" customHeight="1">
      <c r="B5" s="1"/>
      <c r="C5" s="99" t="s">
        <v>174</v>
      </c>
      <c r="D5" s="2"/>
      <c r="E5" s="11"/>
      <c r="F5" s="11"/>
      <c r="G5" s="11"/>
      <c r="H5" s="11"/>
      <c r="I5" s="11"/>
      <c r="J5" s="12"/>
      <c r="K5" s="2" t="str">
        <f>IF(OR(K7&gt;=2,Q7&gt;=2),IF(K7&gt;Q7,"○","●"),"-")</f>
        <v>○</v>
      </c>
      <c r="L5" s="11"/>
      <c r="M5" s="11"/>
      <c r="N5" s="11"/>
      <c r="O5" s="11"/>
      <c r="P5" s="11"/>
      <c r="Q5" s="12"/>
      <c r="R5" s="2" t="str">
        <f>IF(OR(R7&gt;=2,X7&gt;=2),IF(R7&gt;X7,"○","●"),"-")</f>
        <v>○</v>
      </c>
      <c r="S5" s="11"/>
      <c r="T5" s="11"/>
      <c r="U5" s="11"/>
      <c r="V5" s="11"/>
      <c r="W5" s="11"/>
      <c r="X5" s="12"/>
      <c r="Y5" s="2" t="str">
        <f>IF(OR(Y7&gt;=2,AE7&gt;=2),IF(Y7&gt;AE7,"○","●"),"-")</f>
        <v>○</v>
      </c>
      <c r="Z5" s="11"/>
      <c r="AA5" s="11"/>
      <c r="AB5" s="11"/>
      <c r="AC5" s="11"/>
      <c r="AD5" s="11"/>
      <c r="AE5" s="12"/>
      <c r="AF5" s="2" t="str">
        <f>IF(OR(AF7&gt;=2,AL7&gt;=2),IF(AF7&gt;AL7,"○","●"),"-")</f>
        <v>○</v>
      </c>
      <c r="AG5" s="11"/>
      <c r="AH5" s="11"/>
      <c r="AI5" s="11"/>
      <c r="AJ5" s="11"/>
      <c r="AK5" s="11"/>
      <c r="AL5" s="12"/>
      <c r="AM5" s="2" t="str">
        <f>IF(OR(AM7&gt;=2,AS7&gt;=2),IF(AM7&gt;AS7,"○","●"),"-")</f>
        <v>○</v>
      </c>
      <c r="AN5" s="11"/>
      <c r="AO5" s="11"/>
      <c r="AP5" s="11"/>
      <c r="AQ5" s="11"/>
      <c r="AR5" s="11"/>
      <c r="AS5" s="12"/>
      <c r="AT5" s="102">
        <f>COUNTIF(D5:AS5,"○")</f>
        <v>5</v>
      </c>
      <c r="AU5" s="102">
        <f>COUNTIF(D5:AS5,"●")</f>
        <v>0</v>
      </c>
      <c r="AV5" s="102">
        <f>D7+K7+R7+Y7+AF7+AM7</f>
        <v>10</v>
      </c>
      <c r="AW5" s="102">
        <f>J7+Q7+X7+AE7+AL7+AS7</f>
        <v>0</v>
      </c>
      <c r="AX5" s="106">
        <v>1</v>
      </c>
      <c r="AY5" s="10"/>
    </row>
    <row r="6" spans="1:51" ht="12.75" customHeight="1">
      <c r="B6" s="1"/>
      <c r="C6" s="100"/>
      <c r="D6" s="2"/>
      <c r="E6" s="11"/>
      <c r="F6" s="11"/>
      <c r="G6" s="11"/>
      <c r="H6" s="11"/>
      <c r="I6" s="11"/>
      <c r="J6" s="12"/>
      <c r="K6" s="13"/>
      <c r="L6" s="11">
        <f>IF(M6&gt;O6,1,0)</f>
        <v>1</v>
      </c>
      <c r="M6" s="24">
        <v>25</v>
      </c>
      <c r="N6" s="11" t="str">
        <f>IF(M6="","","－")</f>
        <v>－</v>
      </c>
      <c r="O6" s="24">
        <v>20</v>
      </c>
      <c r="P6" s="11">
        <f>IF(M6&lt;O6,1,0)</f>
        <v>0</v>
      </c>
      <c r="Q6" s="12"/>
      <c r="R6" s="13"/>
      <c r="S6" s="11">
        <f>IF(T6&gt;V6,1,0)</f>
        <v>1</v>
      </c>
      <c r="T6" s="24">
        <v>25</v>
      </c>
      <c r="U6" s="11" t="str">
        <f>IF(T6="","","－")</f>
        <v>－</v>
      </c>
      <c r="V6" s="24">
        <v>17</v>
      </c>
      <c r="W6" s="11">
        <f>IF(T6&lt;V6,1,0)</f>
        <v>0</v>
      </c>
      <c r="X6" s="12"/>
      <c r="Y6" s="13"/>
      <c r="Z6" s="11">
        <f>IF(AA6&gt;AC6,1,0)</f>
        <v>1</v>
      </c>
      <c r="AA6" s="24">
        <v>25</v>
      </c>
      <c r="AB6" s="11" t="str">
        <f>IF(AA6="","","－")</f>
        <v>－</v>
      </c>
      <c r="AC6" s="24">
        <v>22</v>
      </c>
      <c r="AD6" s="11">
        <f>IF(AA6&lt;AC6,1,0)</f>
        <v>0</v>
      </c>
      <c r="AE6" s="12"/>
      <c r="AF6" s="13"/>
      <c r="AG6" s="11">
        <f>IF(AH6&gt;AJ6,1,0)</f>
        <v>1</v>
      </c>
      <c r="AH6" s="24">
        <v>25</v>
      </c>
      <c r="AI6" s="11" t="str">
        <f>IF(AH6="","","－")</f>
        <v>－</v>
      </c>
      <c r="AJ6" s="24">
        <v>4</v>
      </c>
      <c r="AK6" s="11">
        <f>IF(AH6&lt;AJ6,1,0)</f>
        <v>0</v>
      </c>
      <c r="AL6" s="12"/>
      <c r="AM6" s="13"/>
      <c r="AN6" s="11">
        <f>IF(AO6&gt;AQ6,1,0)</f>
        <v>1</v>
      </c>
      <c r="AO6" s="24">
        <v>25</v>
      </c>
      <c r="AP6" s="11" t="str">
        <f>IF(AO6="","","－")</f>
        <v>－</v>
      </c>
      <c r="AQ6" s="24">
        <v>16</v>
      </c>
      <c r="AR6" s="11">
        <f>IF(AO6&lt;AQ6,1,0)</f>
        <v>0</v>
      </c>
      <c r="AS6" s="12"/>
      <c r="AT6" s="103"/>
      <c r="AU6" s="103"/>
      <c r="AV6" s="104"/>
      <c r="AW6" s="104"/>
      <c r="AX6" s="107"/>
    </row>
    <row r="7" spans="1:51" ht="12.75" customHeight="1">
      <c r="B7" s="1">
        <v>1</v>
      </c>
      <c r="C7" s="100"/>
      <c r="D7" s="2"/>
      <c r="E7" s="11"/>
      <c r="F7" s="11"/>
      <c r="G7" s="11"/>
      <c r="H7" s="11"/>
      <c r="I7" s="11"/>
      <c r="J7" s="12"/>
      <c r="K7" s="2">
        <f>L6+L7+L8</f>
        <v>2</v>
      </c>
      <c r="L7" s="11">
        <f>IF(M7&gt;O7,1,0)</f>
        <v>1</v>
      </c>
      <c r="M7" s="24">
        <v>25</v>
      </c>
      <c r="N7" s="11" t="str">
        <f>IF(M7="","","－")</f>
        <v>－</v>
      </c>
      <c r="O7" s="24">
        <v>22</v>
      </c>
      <c r="P7" s="11">
        <f>IF(M7&lt;O7,1,0)</f>
        <v>0</v>
      </c>
      <c r="Q7" s="12">
        <f>P6+P7+P8</f>
        <v>0</v>
      </c>
      <c r="R7" s="2">
        <f>S6+S7+S8</f>
        <v>2</v>
      </c>
      <c r="S7" s="11">
        <f>IF(T7&gt;V7,1,0)</f>
        <v>1</v>
      </c>
      <c r="T7" s="24">
        <v>25</v>
      </c>
      <c r="U7" s="11" t="str">
        <f>IF(T7="","","－")</f>
        <v>－</v>
      </c>
      <c r="V7" s="24">
        <v>12</v>
      </c>
      <c r="W7" s="11">
        <f>IF(T7&lt;V7,1,0)</f>
        <v>0</v>
      </c>
      <c r="X7" s="12">
        <f>W6+W7+W8</f>
        <v>0</v>
      </c>
      <c r="Y7" s="2">
        <f>Z6+Z7+Z8</f>
        <v>2</v>
      </c>
      <c r="Z7" s="11">
        <f>IF(AA7&gt;AC7,1,0)</f>
        <v>1</v>
      </c>
      <c r="AA7" s="24">
        <v>25</v>
      </c>
      <c r="AB7" s="11" t="str">
        <f>IF(AA7="","","－")</f>
        <v>－</v>
      </c>
      <c r="AC7" s="24">
        <v>15</v>
      </c>
      <c r="AD7" s="11">
        <f>IF(AA7&lt;AC7,1,0)</f>
        <v>0</v>
      </c>
      <c r="AE7" s="12">
        <f>AD6+AD7+AD8</f>
        <v>0</v>
      </c>
      <c r="AF7" s="2">
        <f>AG6+AG7+AG8</f>
        <v>2</v>
      </c>
      <c r="AG7" s="11">
        <f>IF(AH7&gt;AJ7,1,0)</f>
        <v>1</v>
      </c>
      <c r="AH7" s="24">
        <v>25</v>
      </c>
      <c r="AI7" s="11" t="str">
        <f>IF(AH7="","","－")</f>
        <v>－</v>
      </c>
      <c r="AJ7" s="24">
        <v>11</v>
      </c>
      <c r="AK7" s="11">
        <f>IF(AH7&lt;AJ7,1,0)</f>
        <v>0</v>
      </c>
      <c r="AL7" s="12">
        <f>AK6+AK7+AK8</f>
        <v>0</v>
      </c>
      <c r="AM7" s="2">
        <f>AN6+AN7+AN8</f>
        <v>2</v>
      </c>
      <c r="AN7" s="11">
        <f>IF(AO7&gt;AQ7,1,0)</f>
        <v>1</v>
      </c>
      <c r="AO7" s="24">
        <v>25</v>
      </c>
      <c r="AP7" s="11" t="str">
        <f>IF(AO7="","","－")</f>
        <v>－</v>
      </c>
      <c r="AQ7" s="24">
        <v>16</v>
      </c>
      <c r="AR7" s="11">
        <f>IF(AO7&lt;AQ7,1,0)</f>
        <v>0</v>
      </c>
      <c r="AS7" s="12">
        <f>AR6+AR7+AR8</f>
        <v>0</v>
      </c>
      <c r="AT7" s="109">
        <f>SUM(M6:M8,T6:T8,F6:F8,AA6:AA8,AH6:AH8,AO6:AO8)</f>
        <v>250</v>
      </c>
      <c r="AU7" s="110"/>
      <c r="AV7" s="104"/>
      <c r="AW7" s="104"/>
      <c r="AX7" s="107"/>
    </row>
    <row r="8" spans="1:51" ht="12.75" customHeight="1">
      <c r="B8" s="1"/>
      <c r="C8" s="100"/>
      <c r="D8" s="2"/>
      <c r="E8" s="11"/>
      <c r="F8" s="11"/>
      <c r="G8" s="11"/>
      <c r="H8" s="11"/>
      <c r="I8" s="11"/>
      <c r="J8" s="12"/>
      <c r="K8" s="2"/>
      <c r="L8" s="11">
        <f>IF(M8&gt;O8,1,0)</f>
        <v>0</v>
      </c>
      <c r="M8" s="24"/>
      <c r="N8" s="11" t="str">
        <f>IF(M8="","","－")</f>
        <v/>
      </c>
      <c r="O8" s="24"/>
      <c r="P8" s="11">
        <f>IF(M8&lt;O8,1,0)</f>
        <v>0</v>
      </c>
      <c r="Q8" s="12"/>
      <c r="R8" s="2"/>
      <c r="S8" s="11">
        <f>IF(T8&gt;V8,1,0)</f>
        <v>0</v>
      </c>
      <c r="T8" s="24"/>
      <c r="U8" s="11" t="str">
        <f>IF(T8="","","－")</f>
        <v/>
      </c>
      <c r="V8" s="24"/>
      <c r="W8" s="11">
        <f>IF(T8&lt;V8,1,0)</f>
        <v>0</v>
      </c>
      <c r="X8" s="12"/>
      <c r="Y8" s="2"/>
      <c r="Z8" s="11">
        <f>IF(AA8&gt;AC8,1,0)</f>
        <v>0</v>
      </c>
      <c r="AA8" s="24"/>
      <c r="AB8" s="11" t="str">
        <f>IF(AA8="","","－")</f>
        <v/>
      </c>
      <c r="AC8" s="24"/>
      <c r="AD8" s="11">
        <f>IF(AA8&lt;AC8,1,0)</f>
        <v>0</v>
      </c>
      <c r="AE8" s="12"/>
      <c r="AF8" s="2"/>
      <c r="AG8" s="11">
        <f>IF(AH8&gt;AJ8,1,0)</f>
        <v>0</v>
      </c>
      <c r="AH8" s="24"/>
      <c r="AI8" s="11" t="str">
        <f>IF(AH8="","","－")</f>
        <v/>
      </c>
      <c r="AJ8" s="24"/>
      <c r="AK8" s="11">
        <f>IF(AH8&lt;AJ8,1,0)</f>
        <v>0</v>
      </c>
      <c r="AL8" s="12"/>
      <c r="AM8" s="2"/>
      <c r="AN8" s="11">
        <f>IF(AO8&gt;AQ8,1,0)</f>
        <v>0</v>
      </c>
      <c r="AO8" s="24"/>
      <c r="AP8" s="11" t="str">
        <f>IF(AO8="","","－")</f>
        <v/>
      </c>
      <c r="AQ8" s="24"/>
      <c r="AR8" s="11">
        <f>IF(AO8&lt;AQ8,1,0)</f>
        <v>0</v>
      </c>
      <c r="AS8" s="12"/>
      <c r="AT8" s="109">
        <f>SUM(O6:O8,V6:V8,H6:H8,AC6:AC8,AJ6:AJ8,AQ6:AQ8)</f>
        <v>155</v>
      </c>
      <c r="AU8" s="111"/>
      <c r="AV8" s="105"/>
      <c r="AW8" s="105"/>
      <c r="AX8" s="107"/>
    </row>
    <row r="9" spans="1:51" ht="12.75" customHeight="1">
      <c r="B9" s="1"/>
      <c r="C9" s="101"/>
      <c r="D9" s="14"/>
      <c r="E9" s="15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6"/>
      <c r="R9" s="14"/>
      <c r="S9" s="15"/>
      <c r="T9" s="15"/>
      <c r="U9" s="15"/>
      <c r="V9" s="15"/>
      <c r="W9" s="15"/>
      <c r="X9" s="16"/>
      <c r="Y9" s="14"/>
      <c r="Z9" s="15"/>
      <c r="AA9" s="15"/>
      <c r="AB9" s="15"/>
      <c r="AC9" s="15"/>
      <c r="AD9" s="15"/>
      <c r="AE9" s="16"/>
      <c r="AF9" s="14"/>
      <c r="AG9" s="15"/>
      <c r="AH9" s="15"/>
      <c r="AI9" s="15"/>
      <c r="AJ9" s="15"/>
      <c r="AK9" s="15"/>
      <c r="AL9" s="16"/>
      <c r="AM9" s="14"/>
      <c r="AN9" s="15"/>
      <c r="AO9" s="15"/>
      <c r="AP9" s="15"/>
      <c r="AQ9" s="15"/>
      <c r="AR9" s="15"/>
      <c r="AS9" s="16"/>
      <c r="AT9" s="112">
        <f>IF(AT8&gt;0,AT7/AT8,"-")</f>
        <v>1.6129032258064515</v>
      </c>
      <c r="AU9" s="111"/>
      <c r="AV9" s="112" t="str">
        <f>IF(AW5&gt;0,AV5/AW5,"-")</f>
        <v>-</v>
      </c>
      <c r="AW9" s="110"/>
      <c r="AX9" s="108"/>
    </row>
    <row r="10" spans="1:51" ht="12.75" customHeight="1">
      <c r="B10" s="17"/>
      <c r="C10" s="99" t="s">
        <v>175</v>
      </c>
      <c r="D10" s="11" t="str">
        <f>IF(OR(D12&gt;=2,J12&gt;=2),IF(D12&gt;J12,"○","●"),"-")</f>
        <v>●</v>
      </c>
      <c r="E10" s="18"/>
      <c r="F10" s="18"/>
      <c r="G10" s="18"/>
      <c r="H10" s="18"/>
      <c r="I10" s="18"/>
      <c r="J10" s="19"/>
      <c r="K10" s="20"/>
      <c r="L10" s="18"/>
      <c r="M10" s="18"/>
      <c r="N10" s="18"/>
      <c r="O10" s="18"/>
      <c r="P10" s="18"/>
      <c r="Q10" s="19"/>
      <c r="R10" s="2" t="str">
        <f>IF(OR(R12&gt;=2,X12&gt;=2),IF(R12&gt;X12,"○","●"),"-")</f>
        <v>○</v>
      </c>
      <c r="S10" s="11"/>
      <c r="T10" s="11"/>
      <c r="U10" s="11"/>
      <c r="V10" s="11"/>
      <c r="W10" s="11"/>
      <c r="X10" s="12"/>
      <c r="Y10" s="2" t="str">
        <f>IF(OR(Y12&gt;=2,AE12&gt;=2),IF(Y12&gt;AE12,"○","●"),"-")</f>
        <v>○</v>
      </c>
      <c r="Z10" s="11"/>
      <c r="AA10" s="11"/>
      <c r="AB10" s="11"/>
      <c r="AC10" s="11"/>
      <c r="AD10" s="11"/>
      <c r="AE10" s="12"/>
      <c r="AF10" s="2" t="str">
        <f>IF(OR(AF12&gt;=2,AL12&gt;=2),IF(AF12&gt;AL12,"○","●"),"-")</f>
        <v>○</v>
      </c>
      <c r="AG10" s="11"/>
      <c r="AH10" s="11"/>
      <c r="AI10" s="11"/>
      <c r="AJ10" s="11"/>
      <c r="AK10" s="11"/>
      <c r="AL10" s="12"/>
      <c r="AM10" s="2" t="str">
        <f>IF(OR(AM12&gt;=2,AS12&gt;=2),IF(AM12&gt;AS12,"○","●"),"-")</f>
        <v>○</v>
      </c>
      <c r="AN10" s="11"/>
      <c r="AO10" s="11"/>
      <c r="AP10" s="11"/>
      <c r="AQ10" s="11"/>
      <c r="AR10" s="11"/>
      <c r="AS10" s="12"/>
      <c r="AT10" s="102">
        <f>COUNTIF(D10:AS10,"○")</f>
        <v>4</v>
      </c>
      <c r="AU10" s="102">
        <f>COUNTIF(D10:AS10,"●")</f>
        <v>1</v>
      </c>
      <c r="AV10" s="102">
        <f>D12+K12+R12+Y12+AF12+AM12</f>
        <v>8</v>
      </c>
      <c r="AW10" s="102">
        <f>J12+Q12+X12+AE12+AL12+AS12</f>
        <v>3</v>
      </c>
      <c r="AX10" s="106">
        <v>2</v>
      </c>
    </row>
    <row r="11" spans="1:51" ht="12.75" customHeight="1">
      <c r="B11" s="1"/>
      <c r="C11" s="100"/>
      <c r="D11" s="13"/>
      <c r="E11" s="11">
        <f>IF(F11&gt;H11,1,0)</f>
        <v>0</v>
      </c>
      <c r="F11" s="11">
        <f>IF(O6="","",O6)</f>
        <v>20</v>
      </c>
      <c r="G11" s="11" t="str">
        <f>IF(N6="","",N6)</f>
        <v>－</v>
      </c>
      <c r="H11" s="11">
        <f>IF(M6="","",M6)</f>
        <v>25</v>
      </c>
      <c r="I11" s="11">
        <f>IF(F11&lt;H11,1,0)</f>
        <v>1</v>
      </c>
      <c r="J11" s="12"/>
      <c r="K11" s="2"/>
      <c r="L11" s="11"/>
      <c r="M11" s="11"/>
      <c r="N11" s="11"/>
      <c r="O11" s="11"/>
      <c r="P11" s="11"/>
      <c r="Q11" s="12"/>
      <c r="R11" s="13"/>
      <c r="S11" s="11">
        <f>IF(T11&gt;V11,1,0)</f>
        <v>1</v>
      </c>
      <c r="T11" s="24">
        <v>25</v>
      </c>
      <c r="U11" s="11" t="str">
        <f>IF(T11="","","－")</f>
        <v>－</v>
      </c>
      <c r="V11" s="24">
        <v>14</v>
      </c>
      <c r="W11" s="11">
        <f>IF(T11&lt;V11,1,0)</f>
        <v>0</v>
      </c>
      <c r="X11" s="12"/>
      <c r="Y11" s="13"/>
      <c r="Z11" s="11">
        <f>IF(AA11&gt;AC11,1,0)</f>
        <v>1</v>
      </c>
      <c r="AA11" s="24">
        <v>26</v>
      </c>
      <c r="AB11" s="11" t="str">
        <f>IF(AA11="","","－")</f>
        <v>－</v>
      </c>
      <c r="AC11" s="24">
        <v>24</v>
      </c>
      <c r="AD11" s="11">
        <f>IF(AA11&lt;AC11,1,0)</f>
        <v>0</v>
      </c>
      <c r="AE11" s="12"/>
      <c r="AF11" s="13"/>
      <c r="AG11" s="11">
        <f>IF(AH11&gt;AJ11,1,0)</f>
        <v>0</v>
      </c>
      <c r="AH11" s="24">
        <v>22</v>
      </c>
      <c r="AI11" s="11" t="str">
        <f>IF(AH11="","","－")</f>
        <v>－</v>
      </c>
      <c r="AJ11" s="24">
        <v>25</v>
      </c>
      <c r="AK11" s="11">
        <f>IF(AH11&lt;AJ11,1,0)</f>
        <v>1</v>
      </c>
      <c r="AL11" s="12"/>
      <c r="AM11" s="13"/>
      <c r="AN11" s="11">
        <f>IF(AO11&gt;AQ11,1,0)</f>
        <v>1</v>
      </c>
      <c r="AO11" s="24">
        <v>25</v>
      </c>
      <c r="AP11" s="11" t="str">
        <f>IF(AO11="","","－")</f>
        <v>－</v>
      </c>
      <c r="AQ11" s="24">
        <v>22</v>
      </c>
      <c r="AR11" s="11">
        <f>IF(AO11&lt;AQ11,1,0)</f>
        <v>0</v>
      </c>
      <c r="AS11" s="12"/>
      <c r="AT11" s="103"/>
      <c r="AU11" s="103"/>
      <c r="AV11" s="104"/>
      <c r="AW11" s="104"/>
      <c r="AX11" s="107"/>
    </row>
    <row r="12" spans="1:51" ht="12.75" customHeight="1">
      <c r="B12" s="1">
        <v>2</v>
      </c>
      <c r="C12" s="100"/>
      <c r="D12" s="11">
        <f>E11+E12+E13</f>
        <v>0</v>
      </c>
      <c r="E12" s="11">
        <f>IF(F12&gt;H12,1,0)</f>
        <v>0</v>
      </c>
      <c r="F12" s="11">
        <f>IF(O7="","",O7)</f>
        <v>22</v>
      </c>
      <c r="G12" s="11" t="str">
        <f>IF(N7="","",N7)</f>
        <v>－</v>
      </c>
      <c r="H12" s="11">
        <f>IF(M7="","",M7)</f>
        <v>25</v>
      </c>
      <c r="I12" s="11">
        <f>IF(F12&lt;H12,1,0)</f>
        <v>1</v>
      </c>
      <c r="J12" s="12">
        <f>I11+I12+I13</f>
        <v>2</v>
      </c>
      <c r="K12" s="2"/>
      <c r="L12" s="11"/>
      <c r="M12" s="11"/>
      <c r="N12" s="11"/>
      <c r="O12" s="11"/>
      <c r="P12" s="11"/>
      <c r="Q12" s="12"/>
      <c r="R12" s="2">
        <f>S11+S12+S13</f>
        <v>2</v>
      </c>
      <c r="S12" s="11">
        <f>IF(T12&gt;V12,1,0)</f>
        <v>1</v>
      </c>
      <c r="T12" s="24">
        <v>25</v>
      </c>
      <c r="U12" s="11" t="str">
        <f>IF(T12="","","－")</f>
        <v>－</v>
      </c>
      <c r="V12" s="24">
        <v>14</v>
      </c>
      <c r="W12" s="11">
        <f>IF(T12&lt;V12,1,0)</f>
        <v>0</v>
      </c>
      <c r="X12" s="12">
        <f>W11+W12+W13</f>
        <v>0</v>
      </c>
      <c r="Y12" s="2">
        <f>Z11+Z12+Z13</f>
        <v>2</v>
      </c>
      <c r="Z12" s="11">
        <f>IF(AA12&gt;AC12,1,0)</f>
        <v>1</v>
      </c>
      <c r="AA12" s="24">
        <v>25</v>
      </c>
      <c r="AB12" s="11" t="str">
        <f>IF(AA12="","","－")</f>
        <v>－</v>
      </c>
      <c r="AC12" s="24">
        <v>21</v>
      </c>
      <c r="AD12" s="11">
        <f>IF(AA12&lt;AC12,1,0)</f>
        <v>0</v>
      </c>
      <c r="AE12" s="12">
        <f>AD11+AD12+AD13</f>
        <v>0</v>
      </c>
      <c r="AF12" s="2">
        <f>AG11+AG12+AG13</f>
        <v>2</v>
      </c>
      <c r="AG12" s="11">
        <f>IF(AH12&gt;AJ12,1,0)</f>
        <v>1</v>
      </c>
      <c r="AH12" s="24">
        <v>25</v>
      </c>
      <c r="AI12" s="11" t="str">
        <f>IF(AH12="","","－")</f>
        <v>－</v>
      </c>
      <c r="AJ12" s="24">
        <v>23</v>
      </c>
      <c r="AK12" s="11">
        <f>IF(AH12&lt;AJ12,1,0)</f>
        <v>0</v>
      </c>
      <c r="AL12" s="12">
        <f>AK11+AK12+AK13</f>
        <v>1</v>
      </c>
      <c r="AM12" s="2">
        <f>AN11+AN12+AN13</f>
        <v>2</v>
      </c>
      <c r="AN12" s="11">
        <f>IF(AO12&gt;AQ12,1,0)</f>
        <v>1</v>
      </c>
      <c r="AO12" s="24">
        <v>25</v>
      </c>
      <c r="AP12" s="11" t="str">
        <f>IF(AO12="","","－")</f>
        <v>－</v>
      </c>
      <c r="AQ12" s="24">
        <v>17</v>
      </c>
      <c r="AR12" s="11">
        <f>IF(AO12&lt;AQ12,1,0)</f>
        <v>0</v>
      </c>
      <c r="AS12" s="12">
        <f>AR11+AR12+AR13</f>
        <v>0</v>
      </c>
      <c r="AT12" s="109">
        <f>SUM(M11:M13,T11:T13,F11:F13,AA11:AA13,AH11:AH13,AO11:AO13)</f>
        <v>265</v>
      </c>
      <c r="AU12" s="110"/>
      <c r="AV12" s="104"/>
      <c r="AW12" s="104"/>
      <c r="AX12" s="107"/>
    </row>
    <row r="13" spans="1:51" ht="12.75" customHeight="1">
      <c r="B13" s="1"/>
      <c r="C13" s="100"/>
      <c r="D13" s="11"/>
      <c r="E13" s="11">
        <f>IF(F13&gt;H13,1,0)</f>
        <v>0</v>
      </c>
      <c r="F13" s="11" t="str">
        <f>IF(O8="","",O8)</f>
        <v/>
      </c>
      <c r="G13" s="11" t="str">
        <f>IF(N8="","",N8)</f>
        <v/>
      </c>
      <c r="H13" s="11" t="str">
        <f>IF(M8="","",M8)</f>
        <v/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2"/>
      <c r="S13" s="11">
        <f>IF(T13&gt;V13,1,0)</f>
        <v>0</v>
      </c>
      <c r="T13" s="24"/>
      <c r="U13" s="11" t="str">
        <f>IF(T13="","","－")</f>
        <v/>
      </c>
      <c r="V13" s="24"/>
      <c r="W13" s="11">
        <f>IF(T13&lt;V13,1,0)</f>
        <v>0</v>
      </c>
      <c r="X13" s="12"/>
      <c r="Y13" s="2"/>
      <c r="Z13" s="11">
        <f>IF(AA13&gt;AC13,1,0)</f>
        <v>0</v>
      </c>
      <c r="AA13" s="24"/>
      <c r="AB13" s="11" t="str">
        <f>IF(AA13="","","－")</f>
        <v/>
      </c>
      <c r="AC13" s="24"/>
      <c r="AD13" s="11">
        <f>IF(AA13&lt;AC13,1,0)</f>
        <v>0</v>
      </c>
      <c r="AE13" s="12"/>
      <c r="AF13" s="2"/>
      <c r="AG13" s="11">
        <f>IF(AH13&gt;AJ13,1,0)</f>
        <v>1</v>
      </c>
      <c r="AH13" s="24">
        <v>25</v>
      </c>
      <c r="AI13" s="11" t="str">
        <f>IF(AH13="","","－")</f>
        <v>－</v>
      </c>
      <c r="AJ13" s="24">
        <v>16</v>
      </c>
      <c r="AK13" s="11">
        <f>IF(AH13&lt;AJ13,1,0)</f>
        <v>0</v>
      </c>
      <c r="AL13" s="12"/>
      <c r="AM13" s="2"/>
      <c r="AN13" s="11">
        <f>IF(AO13&gt;AQ13,1,0)</f>
        <v>0</v>
      </c>
      <c r="AO13" s="24"/>
      <c r="AP13" s="11" t="str">
        <f>IF(AO13="","","－")</f>
        <v/>
      </c>
      <c r="AQ13" s="24"/>
      <c r="AR13" s="11">
        <f>IF(AO13&lt;AQ13,1,0)</f>
        <v>0</v>
      </c>
      <c r="AS13" s="12"/>
      <c r="AT13" s="109">
        <f>SUM(O11:O13,V11:V13,H11:H13,AC11:AC13,AJ11:AJ13,AQ11:AQ13)</f>
        <v>226</v>
      </c>
      <c r="AU13" s="111"/>
      <c r="AV13" s="105"/>
      <c r="AW13" s="105"/>
      <c r="AX13" s="107"/>
    </row>
    <row r="14" spans="1:51" ht="12.75" customHeight="1">
      <c r="B14" s="21"/>
      <c r="C14" s="101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6"/>
      <c r="R14" s="14"/>
      <c r="S14" s="15"/>
      <c r="T14" s="15"/>
      <c r="U14" s="15"/>
      <c r="V14" s="15"/>
      <c r="W14" s="15"/>
      <c r="X14" s="16"/>
      <c r="Y14" s="14"/>
      <c r="Z14" s="15"/>
      <c r="AA14" s="15"/>
      <c r="AB14" s="15"/>
      <c r="AC14" s="15"/>
      <c r="AD14" s="15"/>
      <c r="AE14" s="16"/>
      <c r="AF14" s="14"/>
      <c r="AG14" s="15"/>
      <c r="AH14" s="15"/>
      <c r="AI14" s="15"/>
      <c r="AJ14" s="15"/>
      <c r="AK14" s="15"/>
      <c r="AL14" s="16"/>
      <c r="AM14" s="14"/>
      <c r="AN14" s="15"/>
      <c r="AO14" s="15"/>
      <c r="AP14" s="15"/>
      <c r="AQ14" s="15"/>
      <c r="AR14" s="15"/>
      <c r="AS14" s="16"/>
      <c r="AT14" s="112">
        <f>IF(AT13&gt;0,AT12/AT13,"-")</f>
        <v>1.1725663716814159</v>
      </c>
      <c r="AU14" s="111"/>
      <c r="AV14" s="112">
        <f>IF(AW10&gt;0,AV10/AW10,"-")</f>
        <v>2.6666666666666665</v>
      </c>
      <c r="AW14" s="110"/>
      <c r="AX14" s="108"/>
    </row>
    <row r="15" spans="1:51" ht="12.75" customHeight="1">
      <c r="B15" s="1"/>
      <c r="C15" s="99" t="s">
        <v>176</v>
      </c>
      <c r="D15" s="11" t="str">
        <f>IF(OR(D17&gt;=2,J17&gt;=2),IF(D17&gt;J17,"○","●"),"-")</f>
        <v>●</v>
      </c>
      <c r="E15" s="18"/>
      <c r="F15" s="18"/>
      <c r="G15" s="18"/>
      <c r="H15" s="18"/>
      <c r="I15" s="18"/>
      <c r="J15" s="19"/>
      <c r="K15" s="11" t="str">
        <f>IF(OR(K17&gt;=2,Q17&gt;=2),IF(K17&gt;Q17,"○","●"),"-")</f>
        <v>●</v>
      </c>
      <c r="L15" s="18"/>
      <c r="M15" s="18"/>
      <c r="N15" s="18"/>
      <c r="O15" s="18"/>
      <c r="P15" s="18"/>
      <c r="Q15" s="19"/>
      <c r="R15" s="20"/>
      <c r="S15" s="18"/>
      <c r="T15" s="18"/>
      <c r="U15" s="18"/>
      <c r="V15" s="18"/>
      <c r="W15" s="18"/>
      <c r="X15" s="19"/>
      <c r="Y15" s="2" t="str">
        <f>IF(OR(Y17&gt;=2,AE17&gt;=2),IF(Y17&gt;AE17,"○","●"),"-")</f>
        <v>●</v>
      </c>
      <c r="Z15" s="11"/>
      <c r="AA15" s="11"/>
      <c r="AB15" s="11"/>
      <c r="AC15" s="11"/>
      <c r="AD15" s="11"/>
      <c r="AE15" s="12"/>
      <c r="AF15" s="2" t="str">
        <f>IF(OR(AF17&gt;=2,AL17&gt;=2),IF(AF17&gt;AL17,"○","●"),"-")</f>
        <v>●</v>
      </c>
      <c r="AG15" s="11"/>
      <c r="AH15" s="11"/>
      <c r="AI15" s="11"/>
      <c r="AJ15" s="11"/>
      <c r="AK15" s="11"/>
      <c r="AL15" s="12"/>
      <c r="AM15" s="2" t="str">
        <f>IF(OR(AM17&gt;=2,AS17&gt;=2),IF(AM17&gt;AS17,"○","●"),"-")</f>
        <v>●</v>
      </c>
      <c r="AN15" s="11"/>
      <c r="AO15" s="11"/>
      <c r="AP15" s="11"/>
      <c r="AQ15" s="11"/>
      <c r="AR15" s="11"/>
      <c r="AS15" s="12"/>
      <c r="AT15" s="102">
        <f>COUNTIF(D15:AS15,"○")</f>
        <v>0</v>
      </c>
      <c r="AU15" s="102">
        <f>COUNTIF(D15:AS15,"●")</f>
        <v>5</v>
      </c>
      <c r="AV15" s="102">
        <f>D17+K17+R17+Y17+AF17+AM17</f>
        <v>2</v>
      </c>
      <c r="AW15" s="102">
        <f>J17+Q17+X17+AE17+AL17+AS17</f>
        <v>10</v>
      </c>
      <c r="AX15" s="106">
        <v>6</v>
      </c>
    </row>
    <row r="16" spans="1:51" ht="12.75" customHeight="1">
      <c r="B16" s="1"/>
      <c r="C16" s="100"/>
      <c r="D16" s="13"/>
      <c r="E16" s="11">
        <f>IF(F16&gt;H16,1,0)</f>
        <v>0</v>
      </c>
      <c r="F16" s="11">
        <f>IF(V6="","",V6)</f>
        <v>17</v>
      </c>
      <c r="G16" s="11" t="str">
        <f>IF(U6="","",U6)</f>
        <v>－</v>
      </c>
      <c r="H16" s="11">
        <f>IF(T6="","",T6)</f>
        <v>25</v>
      </c>
      <c r="I16" s="11">
        <f>IF(F16&lt;H16,1,0)</f>
        <v>1</v>
      </c>
      <c r="J16" s="12"/>
      <c r="K16" s="13"/>
      <c r="L16" s="11">
        <f>IF(M16&gt;O16,1,0)</f>
        <v>0</v>
      </c>
      <c r="M16" s="11">
        <f>IF(V11="","",V11)</f>
        <v>14</v>
      </c>
      <c r="N16" s="11" t="str">
        <f>IF(U11="","",U11)</f>
        <v>－</v>
      </c>
      <c r="O16" s="11">
        <f>IF(T11="","",T11)</f>
        <v>25</v>
      </c>
      <c r="P16" s="11">
        <f>IF(M16&lt;O16,1,0)</f>
        <v>1</v>
      </c>
      <c r="Q16" s="12"/>
      <c r="R16" s="2"/>
      <c r="S16" s="11"/>
      <c r="T16" s="11"/>
      <c r="U16" s="11"/>
      <c r="V16" s="11"/>
      <c r="W16" s="11"/>
      <c r="X16" s="12"/>
      <c r="Y16" s="13"/>
      <c r="Z16" s="11">
        <f>IF(AA16&gt;AC16,1,0)</f>
        <v>0</v>
      </c>
      <c r="AA16" s="24">
        <v>20</v>
      </c>
      <c r="AB16" s="11" t="str">
        <f>IF(AA16="","","－")</f>
        <v>－</v>
      </c>
      <c r="AC16" s="24">
        <v>25</v>
      </c>
      <c r="AD16" s="11">
        <f>IF(AA16&lt;AC16,1,0)</f>
        <v>1</v>
      </c>
      <c r="AE16" s="12"/>
      <c r="AF16" s="13"/>
      <c r="AG16" s="11">
        <f>IF(AH16&gt;AJ16,1,0)</f>
        <v>0</v>
      </c>
      <c r="AH16" s="24">
        <v>21</v>
      </c>
      <c r="AI16" s="11" t="str">
        <f>IF(AH16="","","－")</f>
        <v>－</v>
      </c>
      <c r="AJ16" s="24">
        <v>25</v>
      </c>
      <c r="AK16" s="11">
        <f>IF(AH16&lt;AJ16,1,0)</f>
        <v>1</v>
      </c>
      <c r="AL16" s="12"/>
      <c r="AM16" s="13"/>
      <c r="AN16" s="11">
        <f>IF(AO16&gt;AQ16,1,0)</f>
        <v>1</v>
      </c>
      <c r="AO16" s="24">
        <v>25</v>
      </c>
      <c r="AP16" s="11" t="str">
        <f>IF(AO16="","","－")</f>
        <v>－</v>
      </c>
      <c r="AQ16" s="24">
        <v>23</v>
      </c>
      <c r="AR16" s="11">
        <f>IF(AO16&lt;AQ16,1,0)</f>
        <v>0</v>
      </c>
      <c r="AS16" s="12"/>
      <c r="AT16" s="103"/>
      <c r="AU16" s="103"/>
      <c r="AV16" s="104"/>
      <c r="AW16" s="104"/>
      <c r="AX16" s="107"/>
    </row>
    <row r="17" spans="2:50" ht="12.75" customHeight="1">
      <c r="B17" s="1">
        <v>3</v>
      </c>
      <c r="C17" s="100"/>
      <c r="D17" s="11">
        <f>E16+E17+E18</f>
        <v>0</v>
      </c>
      <c r="E17" s="11">
        <f>IF(F17&gt;H17,1,0)</f>
        <v>0</v>
      </c>
      <c r="F17" s="11">
        <f>IF(V7="","",V7)</f>
        <v>12</v>
      </c>
      <c r="G17" s="11" t="str">
        <f>IF(U7="","",U7)</f>
        <v>－</v>
      </c>
      <c r="H17" s="11">
        <f>IF(T7="","",T7)</f>
        <v>25</v>
      </c>
      <c r="I17" s="11">
        <f>IF(F17&lt;H17,1,0)</f>
        <v>1</v>
      </c>
      <c r="J17" s="12">
        <f>I16+I17+I18</f>
        <v>2</v>
      </c>
      <c r="K17" s="11">
        <f>L16+L17+L18</f>
        <v>0</v>
      </c>
      <c r="L17" s="11">
        <f>IF(M17&gt;O17,1,0)</f>
        <v>0</v>
      </c>
      <c r="M17" s="11">
        <f>IF(V12="","",V12)</f>
        <v>14</v>
      </c>
      <c r="N17" s="11" t="str">
        <f>IF(U12="","",U12)</f>
        <v>－</v>
      </c>
      <c r="O17" s="11">
        <f>IF(T12="","",T12)</f>
        <v>25</v>
      </c>
      <c r="P17" s="11">
        <f>IF(M17&lt;O17,1,0)</f>
        <v>1</v>
      </c>
      <c r="Q17" s="12">
        <f>P16+P17+P18</f>
        <v>2</v>
      </c>
      <c r="R17" s="2"/>
      <c r="S17" s="11"/>
      <c r="T17" s="11"/>
      <c r="U17" s="11"/>
      <c r="V17" s="11"/>
      <c r="W17" s="11"/>
      <c r="X17" s="12"/>
      <c r="Y17" s="2">
        <f>Z16+Z17+Z18</f>
        <v>0</v>
      </c>
      <c r="Z17" s="11">
        <f>IF(AA17&gt;AC17,1,0)</f>
        <v>0</v>
      </c>
      <c r="AA17" s="24">
        <v>21</v>
      </c>
      <c r="AB17" s="11" t="str">
        <f>IF(AA17="","","－")</f>
        <v>－</v>
      </c>
      <c r="AC17" s="24">
        <v>25</v>
      </c>
      <c r="AD17" s="11">
        <f>IF(AA17&lt;AC17,1,0)</f>
        <v>1</v>
      </c>
      <c r="AE17" s="12">
        <f>AD16+AD17+AD18</f>
        <v>2</v>
      </c>
      <c r="AF17" s="2">
        <f>AG16+AG17+AG18</f>
        <v>1</v>
      </c>
      <c r="AG17" s="11">
        <f>IF(AH17&gt;AJ17,1,0)</f>
        <v>1</v>
      </c>
      <c r="AH17" s="24">
        <v>25</v>
      </c>
      <c r="AI17" s="11" t="str">
        <f>IF(AH17="","","－")</f>
        <v>－</v>
      </c>
      <c r="AJ17" s="24">
        <v>20</v>
      </c>
      <c r="AK17" s="11">
        <f>IF(AH17&lt;AJ17,1,0)</f>
        <v>0</v>
      </c>
      <c r="AL17" s="12">
        <f>AK16+AK17+AK18</f>
        <v>2</v>
      </c>
      <c r="AM17" s="2">
        <f>AN16+AN17+AN18</f>
        <v>1</v>
      </c>
      <c r="AN17" s="11">
        <f>IF(AO17&gt;AQ17,1,0)</f>
        <v>0</v>
      </c>
      <c r="AO17" s="24">
        <v>16</v>
      </c>
      <c r="AP17" s="11" t="str">
        <f>IF(AO17="","","－")</f>
        <v>－</v>
      </c>
      <c r="AQ17" s="24">
        <v>25</v>
      </c>
      <c r="AR17" s="11">
        <f>IF(AO17&lt;AQ17,1,0)</f>
        <v>1</v>
      </c>
      <c r="AS17" s="12">
        <f>AR16+AR17+AR18</f>
        <v>2</v>
      </c>
      <c r="AT17" s="109">
        <f>SUM(M16:M18,T16:T18,F16:F18,AA16:AA18,AH16:AH18,AO16:AO18)</f>
        <v>213</v>
      </c>
      <c r="AU17" s="110"/>
      <c r="AV17" s="104"/>
      <c r="AW17" s="104"/>
      <c r="AX17" s="107"/>
    </row>
    <row r="18" spans="2:50" ht="12.75" customHeight="1">
      <c r="B18" s="1"/>
      <c r="C18" s="100"/>
      <c r="D18" s="11"/>
      <c r="E18" s="11">
        <f>IF(F18&gt;H18,1,0)</f>
        <v>0</v>
      </c>
      <c r="F18" s="11" t="str">
        <f>IF(V8="","",V8)</f>
        <v/>
      </c>
      <c r="G18" s="11" t="str">
        <f>IF(U8="","",U8)</f>
        <v/>
      </c>
      <c r="H18" s="11" t="str">
        <f>IF(T8="","",T8)</f>
        <v/>
      </c>
      <c r="I18" s="11">
        <f>IF(F18&lt;H18,1,0)</f>
        <v>0</v>
      </c>
      <c r="J18" s="12"/>
      <c r="K18" s="11"/>
      <c r="L18" s="11">
        <f>IF(M18&gt;O18,1,0)</f>
        <v>0</v>
      </c>
      <c r="M18" s="11" t="str">
        <f>IF(V13="","",V13)</f>
        <v/>
      </c>
      <c r="N18" s="11" t="str">
        <f>IF(U13="","",U13)</f>
        <v/>
      </c>
      <c r="O18" s="11" t="str">
        <f>IF(T13="","",T13)</f>
        <v/>
      </c>
      <c r="P18" s="11">
        <f>IF(M18&lt;O18,1,0)</f>
        <v>0</v>
      </c>
      <c r="Q18" s="12"/>
      <c r="R18" s="2"/>
      <c r="S18" s="11"/>
      <c r="T18" s="11"/>
      <c r="U18" s="11"/>
      <c r="V18" s="11"/>
      <c r="W18" s="11"/>
      <c r="X18" s="12"/>
      <c r="Y18" s="2"/>
      <c r="Z18" s="11">
        <f>IF(AA18&gt;AC18,1,0)</f>
        <v>0</v>
      </c>
      <c r="AA18" s="24"/>
      <c r="AB18" s="11" t="str">
        <f>IF(AA18="","","－")</f>
        <v/>
      </c>
      <c r="AC18" s="24"/>
      <c r="AD18" s="11">
        <f>IF(AA18&lt;AC18,1,0)</f>
        <v>0</v>
      </c>
      <c r="AE18" s="12"/>
      <c r="AF18" s="2"/>
      <c r="AG18" s="11">
        <f>IF(AH18&gt;AJ18,1,0)</f>
        <v>0</v>
      </c>
      <c r="AH18" s="24">
        <v>13</v>
      </c>
      <c r="AI18" s="11" t="str">
        <f>IF(AH18="","","－")</f>
        <v>－</v>
      </c>
      <c r="AJ18" s="24">
        <v>25</v>
      </c>
      <c r="AK18" s="11">
        <f>IF(AH18&lt;AJ18,1,0)</f>
        <v>1</v>
      </c>
      <c r="AL18" s="12"/>
      <c r="AM18" s="2"/>
      <c r="AN18" s="11">
        <f>IF(AO18&gt;AQ18,1,0)</f>
        <v>0</v>
      </c>
      <c r="AO18" s="24">
        <v>15</v>
      </c>
      <c r="AP18" s="11" t="str">
        <f>IF(AO18="","","－")</f>
        <v>－</v>
      </c>
      <c r="AQ18" s="24">
        <v>25</v>
      </c>
      <c r="AR18" s="11">
        <f>IF(AO18&lt;AQ18,1,0)</f>
        <v>1</v>
      </c>
      <c r="AS18" s="12"/>
      <c r="AT18" s="109">
        <f>SUM(O16:O18,V16:V18,H16:H18,AC16:AC18,AJ16:AJ18,AQ16:AQ18)</f>
        <v>293</v>
      </c>
      <c r="AU18" s="111"/>
      <c r="AV18" s="105"/>
      <c r="AW18" s="105"/>
      <c r="AX18" s="107"/>
    </row>
    <row r="19" spans="2:50" ht="12.75" customHeight="1">
      <c r="B19" s="1"/>
      <c r="C19" s="101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6"/>
      <c r="Y19" s="14"/>
      <c r="Z19" s="15"/>
      <c r="AA19" s="15"/>
      <c r="AB19" s="15"/>
      <c r="AC19" s="22"/>
      <c r="AD19" s="15"/>
      <c r="AE19" s="16"/>
      <c r="AF19" s="14"/>
      <c r="AG19" s="15"/>
      <c r="AH19" s="15"/>
      <c r="AI19" s="15"/>
      <c r="AJ19" s="15"/>
      <c r="AK19" s="15"/>
      <c r="AL19" s="16"/>
      <c r="AM19" s="14"/>
      <c r="AN19" s="15"/>
      <c r="AO19" s="15"/>
      <c r="AP19" s="15"/>
      <c r="AQ19" s="15"/>
      <c r="AR19" s="15"/>
      <c r="AS19" s="16"/>
      <c r="AT19" s="112">
        <f>IF(AT18&gt;0,AT17/AT18,"-")</f>
        <v>0.726962457337884</v>
      </c>
      <c r="AU19" s="111"/>
      <c r="AV19" s="112">
        <f>IF(AW15&gt;0,AV15/AW15,"-")</f>
        <v>0.2</v>
      </c>
      <c r="AW19" s="110"/>
      <c r="AX19" s="108"/>
    </row>
    <row r="20" spans="2:50" ht="12.75" customHeight="1">
      <c r="B20" s="17"/>
      <c r="C20" s="99" t="s">
        <v>177</v>
      </c>
      <c r="D20" s="11" t="str">
        <f>IF(OR(D22&gt;=2,J22&gt;=2),IF(D22&gt;J22,"○","●"),"-")</f>
        <v>●</v>
      </c>
      <c r="E20" s="18"/>
      <c r="F20" s="18"/>
      <c r="G20" s="18"/>
      <c r="H20" s="18"/>
      <c r="I20" s="18"/>
      <c r="J20" s="19"/>
      <c r="K20" s="11" t="str">
        <f>IF(OR(K22&gt;=2,Q22&gt;=2),IF(K22&gt;Q22,"○","●"),"-")</f>
        <v>●</v>
      </c>
      <c r="L20" s="18"/>
      <c r="M20" s="18"/>
      <c r="N20" s="18"/>
      <c r="O20" s="18"/>
      <c r="P20" s="18"/>
      <c r="Q20" s="19"/>
      <c r="R20" s="11" t="str">
        <f>IF(OR(R22&gt;=2,X22&gt;=2),IF(R22&gt;X22,"○","●"),"-")</f>
        <v>○</v>
      </c>
      <c r="S20" s="18"/>
      <c r="T20" s="18"/>
      <c r="U20" s="18"/>
      <c r="V20" s="18"/>
      <c r="W20" s="18"/>
      <c r="X20" s="19"/>
      <c r="Y20" s="20"/>
      <c r="Z20" s="18"/>
      <c r="AA20" s="18"/>
      <c r="AB20" s="18"/>
      <c r="AC20" s="18"/>
      <c r="AD20" s="18"/>
      <c r="AE20" s="19"/>
      <c r="AF20" s="2" t="str">
        <f>IF(OR(AF22&gt;=2,AL22&gt;=2),IF(AF22&gt;AL22,"○","●"),"-")</f>
        <v>●</v>
      </c>
      <c r="AG20" s="11"/>
      <c r="AH20" s="11"/>
      <c r="AI20" s="11"/>
      <c r="AJ20" s="11"/>
      <c r="AK20" s="11"/>
      <c r="AL20" s="12"/>
      <c r="AM20" s="2" t="str">
        <f>IF(OR(AM22&gt;=2,AS22&gt;=2),IF(AM22&gt;AS22,"○","●"),"-")</f>
        <v>○</v>
      </c>
      <c r="AN20" s="11"/>
      <c r="AO20" s="11"/>
      <c r="AP20" s="11"/>
      <c r="AQ20" s="11"/>
      <c r="AR20" s="11"/>
      <c r="AS20" s="12"/>
      <c r="AT20" s="102">
        <f>COUNTIF(D20:AS20,"○")</f>
        <v>2</v>
      </c>
      <c r="AU20" s="102">
        <f>COUNTIF(D20:AS20,"●")</f>
        <v>3</v>
      </c>
      <c r="AV20" s="102">
        <f>D22+K22+R22+Y22+AF22+AM22</f>
        <v>5</v>
      </c>
      <c r="AW20" s="102">
        <f>J22+Q22+X22+AE22+AL22+AS22</f>
        <v>6</v>
      </c>
      <c r="AX20" s="106">
        <v>4</v>
      </c>
    </row>
    <row r="21" spans="2:50" ht="12.75" customHeight="1">
      <c r="B21" s="1"/>
      <c r="C21" s="100"/>
      <c r="D21" s="23"/>
      <c r="E21" s="11">
        <f>IF(F21&gt;H21,1,0)</f>
        <v>0</v>
      </c>
      <c r="F21" s="11">
        <f>IF(AC6="","",AC6)</f>
        <v>22</v>
      </c>
      <c r="G21" s="11" t="str">
        <f>IF(AB6="","",AB6)</f>
        <v>－</v>
      </c>
      <c r="H21" s="11">
        <f>IF(AA6="","",AA6)</f>
        <v>25</v>
      </c>
      <c r="I21" s="11">
        <f>IF(F21&lt;H21,1,0)</f>
        <v>1</v>
      </c>
      <c r="J21" s="12"/>
      <c r="K21" s="13"/>
      <c r="L21" s="11">
        <f>IF(M21&gt;O21,1,0)</f>
        <v>0</v>
      </c>
      <c r="M21" s="11">
        <f>IF(AC11="","",AC11)</f>
        <v>24</v>
      </c>
      <c r="N21" s="11" t="str">
        <f>IF(AB11="","",AB11)</f>
        <v>－</v>
      </c>
      <c r="O21" s="11">
        <f>IF(AA11="","",AA11)</f>
        <v>26</v>
      </c>
      <c r="P21" s="11">
        <f>IF(M21&lt;O21,1,0)</f>
        <v>1</v>
      </c>
      <c r="Q21" s="12"/>
      <c r="R21" s="13"/>
      <c r="S21" s="11">
        <f>IF(T21&gt;V21,1,0)</f>
        <v>1</v>
      </c>
      <c r="T21" s="11">
        <f>IF(AC16="","",AC16)</f>
        <v>25</v>
      </c>
      <c r="U21" s="11" t="str">
        <f>IF(AB16="","",AB16)</f>
        <v>－</v>
      </c>
      <c r="V21" s="11">
        <f>IF(AA16="","",AA16)</f>
        <v>20</v>
      </c>
      <c r="W21" s="11">
        <f>IF(T21&lt;V21,1,0)</f>
        <v>0</v>
      </c>
      <c r="X21" s="12"/>
      <c r="Y21" s="2"/>
      <c r="Z21" s="11"/>
      <c r="AA21" s="11"/>
      <c r="AB21" s="11"/>
      <c r="AC21" s="11"/>
      <c r="AD21" s="11"/>
      <c r="AE21" s="12"/>
      <c r="AF21" s="13"/>
      <c r="AG21" s="11">
        <f>IF(AH21&gt;AJ21,1,0)</f>
        <v>1</v>
      </c>
      <c r="AH21" s="24">
        <v>25</v>
      </c>
      <c r="AI21" s="11" t="str">
        <f>IF(AH21="","","－")</f>
        <v>－</v>
      </c>
      <c r="AJ21" s="24">
        <v>17</v>
      </c>
      <c r="AK21" s="11">
        <f>IF(AH21&lt;AJ21,1,0)</f>
        <v>0</v>
      </c>
      <c r="AL21" s="12"/>
      <c r="AM21" s="13"/>
      <c r="AN21" s="11">
        <f>IF(AO21&gt;AQ21,1,0)</f>
        <v>1</v>
      </c>
      <c r="AO21" s="24">
        <v>25</v>
      </c>
      <c r="AP21" s="11" t="str">
        <f>IF(AO21="","","－")</f>
        <v>－</v>
      </c>
      <c r="AQ21" s="24">
        <v>22</v>
      </c>
      <c r="AR21" s="11">
        <f>IF(AO21&lt;AQ21,1,0)</f>
        <v>0</v>
      </c>
      <c r="AS21" s="12"/>
      <c r="AT21" s="103"/>
      <c r="AU21" s="103"/>
      <c r="AV21" s="104"/>
      <c r="AW21" s="104"/>
      <c r="AX21" s="107"/>
    </row>
    <row r="22" spans="2:50" ht="12.75" customHeight="1">
      <c r="B22" s="1">
        <v>4</v>
      </c>
      <c r="C22" s="100"/>
      <c r="D22" s="11">
        <f>E21+E22+E23</f>
        <v>0</v>
      </c>
      <c r="E22" s="11">
        <f>IF(F22&gt;H22,1,0)</f>
        <v>0</v>
      </c>
      <c r="F22" s="11">
        <f>IF(AC7="","",AC7)</f>
        <v>15</v>
      </c>
      <c r="G22" s="11" t="str">
        <f>IF(AB7="","",AB7)</f>
        <v>－</v>
      </c>
      <c r="H22" s="11">
        <f>IF(AA7="","",AA7)</f>
        <v>25</v>
      </c>
      <c r="I22" s="11">
        <f>IF(F22&lt;H22,1,0)</f>
        <v>1</v>
      </c>
      <c r="J22" s="12">
        <f>I21+I22+I23</f>
        <v>2</v>
      </c>
      <c r="K22" s="11">
        <f>L21+L22+L23</f>
        <v>0</v>
      </c>
      <c r="L22" s="11">
        <f>IF(M22&gt;O22,1,0)</f>
        <v>0</v>
      </c>
      <c r="M22" s="11">
        <f>IF(AC12="","",AC12)</f>
        <v>21</v>
      </c>
      <c r="N22" s="11" t="str">
        <f>IF(AB12="","",AB12)</f>
        <v>－</v>
      </c>
      <c r="O22" s="11">
        <f>IF(AA12="","",AA12)</f>
        <v>25</v>
      </c>
      <c r="P22" s="11">
        <f>IF(M22&lt;O22,1,0)</f>
        <v>1</v>
      </c>
      <c r="Q22" s="12">
        <f>P21+P22+P23</f>
        <v>2</v>
      </c>
      <c r="R22" s="11">
        <f>S21+S22+S23</f>
        <v>2</v>
      </c>
      <c r="S22" s="11">
        <f>IF(T22&gt;V22,1,0)</f>
        <v>1</v>
      </c>
      <c r="T22" s="11">
        <f>IF(AC17="","",AC17)</f>
        <v>25</v>
      </c>
      <c r="U22" s="11" t="str">
        <f>IF(AB17="","",AB17)</f>
        <v>－</v>
      </c>
      <c r="V22" s="11">
        <f>IF(AA17="","",AA17)</f>
        <v>21</v>
      </c>
      <c r="W22" s="11">
        <f>IF(T22&lt;V22,1,0)</f>
        <v>0</v>
      </c>
      <c r="X22" s="12">
        <f>W21+W22+W23</f>
        <v>0</v>
      </c>
      <c r="Y22" s="2"/>
      <c r="Z22" s="11"/>
      <c r="AA22" s="11"/>
      <c r="AB22" s="11"/>
      <c r="AC22" s="11"/>
      <c r="AD22" s="11"/>
      <c r="AE22" s="12"/>
      <c r="AF22" s="2">
        <f>AG21+AG22+AG23</f>
        <v>1</v>
      </c>
      <c r="AG22" s="11">
        <f>IF(AH22&gt;AJ22,1,0)</f>
        <v>0</v>
      </c>
      <c r="AH22" s="24">
        <v>25</v>
      </c>
      <c r="AI22" s="11" t="str">
        <f>IF(AH22="","","－")</f>
        <v>－</v>
      </c>
      <c r="AJ22" s="24">
        <v>27</v>
      </c>
      <c r="AK22" s="11">
        <f>IF(AH22&lt;AJ22,1,0)</f>
        <v>1</v>
      </c>
      <c r="AL22" s="12">
        <f>AK21+AK22+AK23</f>
        <v>2</v>
      </c>
      <c r="AM22" s="2">
        <f>AN21+AN22+AN23</f>
        <v>2</v>
      </c>
      <c r="AN22" s="11">
        <f>IF(AO22&gt;AQ22,1,0)</f>
        <v>1</v>
      </c>
      <c r="AO22" s="24">
        <v>25</v>
      </c>
      <c r="AP22" s="11" t="str">
        <f>IF(AO22="","","－")</f>
        <v>－</v>
      </c>
      <c r="AQ22" s="24">
        <v>20</v>
      </c>
      <c r="AR22" s="11">
        <f>IF(AO22&lt;AQ22,1,0)</f>
        <v>0</v>
      </c>
      <c r="AS22" s="12">
        <f>AR21+AR22+AR23</f>
        <v>0</v>
      </c>
      <c r="AT22" s="109">
        <f>SUM(M21:M23,T21:T23,F21:F23,AA21:AA23,AH21:AH23,AO21:AO23)</f>
        <v>249</v>
      </c>
      <c r="AU22" s="110"/>
      <c r="AV22" s="104"/>
      <c r="AW22" s="104"/>
      <c r="AX22" s="107"/>
    </row>
    <row r="23" spans="2:50" ht="12.75" customHeight="1">
      <c r="B23" s="1"/>
      <c r="C23" s="100"/>
      <c r="D23" s="11"/>
      <c r="E23" s="11">
        <f>IF(F23&gt;H23,1,0)</f>
        <v>0</v>
      </c>
      <c r="F23" s="11" t="str">
        <f>IF(AC8="","",AC8)</f>
        <v/>
      </c>
      <c r="G23" s="11" t="str">
        <f>IF(AB8="","",AB8)</f>
        <v/>
      </c>
      <c r="H23" s="11" t="str">
        <f>IF(AA8="","",AA8)</f>
        <v/>
      </c>
      <c r="I23" s="11">
        <f>IF(F23&lt;H23,1,0)</f>
        <v>0</v>
      </c>
      <c r="J23" s="12"/>
      <c r="K23" s="11"/>
      <c r="L23" s="11">
        <f>IF(M23&gt;O23,1,0)</f>
        <v>0</v>
      </c>
      <c r="M23" s="11" t="str">
        <f>IF(AC13="","",AC13)</f>
        <v/>
      </c>
      <c r="N23" s="11" t="str">
        <f>IF(AB13="","",AB13)</f>
        <v/>
      </c>
      <c r="O23" s="11" t="str">
        <f>IF(AA13="","",AA13)</f>
        <v/>
      </c>
      <c r="P23" s="11">
        <f>IF(M23&lt;O23,1,0)</f>
        <v>0</v>
      </c>
      <c r="Q23" s="12"/>
      <c r="R23" s="11"/>
      <c r="S23" s="11">
        <f>IF(T23&gt;V23,1,0)</f>
        <v>0</v>
      </c>
      <c r="T23" s="11" t="str">
        <f>IF(AC18="","",AC18)</f>
        <v/>
      </c>
      <c r="U23" s="11" t="str">
        <f>IF(AB18="","",AB18)</f>
        <v/>
      </c>
      <c r="V23" s="11" t="str">
        <f>IF(AA18="","",AA18)</f>
        <v/>
      </c>
      <c r="W23" s="11">
        <f>IF(T23&lt;V23,1,0)</f>
        <v>0</v>
      </c>
      <c r="X23" s="12"/>
      <c r="Y23" s="2"/>
      <c r="Z23" s="11"/>
      <c r="AA23" s="11"/>
      <c r="AB23" s="11"/>
      <c r="AC23" s="11"/>
      <c r="AD23" s="11"/>
      <c r="AE23" s="12"/>
      <c r="AF23" s="2"/>
      <c r="AG23" s="11">
        <f>IF(AH23&gt;AJ23,1,0)</f>
        <v>0</v>
      </c>
      <c r="AH23" s="24">
        <v>17</v>
      </c>
      <c r="AI23" s="11" t="str">
        <f>IF(AH23="","","－")</f>
        <v>－</v>
      </c>
      <c r="AJ23" s="24">
        <v>25</v>
      </c>
      <c r="AK23" s="11">
        <f>IF(AH23&lt;AJ23,1,0)</f>
        <v>1</v>
      </c>
      <c r="AL23" s="12"/>
      <c r="AM23" s="2"/>
      <c r="AN23" s="11">
        <f>IF(AO23&gt;AQ23,1,0)</f>
        <v>0</v>
      </c>
      <c r="AO23" s="24"/>
      <c r="AP23" s="11" t="str">
        <f>IF(AO23="","","－")</f>
        <v/>
      </c>
      <c r="AQ23" s="24"/>
      <c r="AR23" s="11">
        <f>IF(AO23&lt;AQ23,1,0)</f>
        <v>0</v>
      </c>
      <c r="AS23" s="12"/>
      <c r="AT23" s="109">
        <f>SUM(O21:O23,V21:V23,H21:H23,AC21:AC23,AJ21:AJ23,AQ21:AQ23)</f>
        <v>253</v>
      </c>
      <c r="AU23" s="111"/>
      <c r="AV23" s="105"/>
      <c r="AW23" s="105"/>
      <c r="AX23" s="107"/>
    </row>
    <row r="24" spans="2:50" ht="12.75" customHeight="1">
      <c r="B24" s="21"/>
      <c r="C24" s="101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6"/>
      <c r="Y24" s="14"/>
      <c r="Z24" s="15"/>
      <c r="AA24" s="15"/>
      <c r="AB24" s="15"/>
      <c r="AC24" s="15"/>
      <c r="AD24" s="15"/>
      <c r="AE24" s="16"/>
      <c r="AF24" s="14"/>
      <c r="AG24" s="15"/>
      <c r="AH24" s="15"/>
      <c r="AI24" s="15"/>
      <c r="AJ24" s="15"/>
      <c r="AK24" s="15"/>
      <c r="AL24" s="16"/>
      <c r="AM24" s="14"/>
      <c r="AN24" s="15"/>
      <c r="AO24" s="15"/>
      <c r="AP24" s="15"/>
      <c r="AQ24" s="15"/>
      <c r="AR24" s="15"/>
      <c r="AS24" s="16"/>
      <c r="AT24" s="112">
        <f>IF(AT23&gt;0,AT22/AT23,"-")</f>
        <v>0.98418972332015808</v>
      </c>
      <c r="AU24" s="111"/>
      <c r="AV24" s="112">
        <f>IF(AW20&gt;0,AV20/AW20,"-")</f>
        <v>0.83333333333333337</v>
      </c>
      <c r="AW24" s="110"/>
      <c r="AX24" s="108"/>
    </row>
    <row r="25" spans="2:50" ht="12.75" customHeight="1">
      <c r="B25" s="1"/>
      <c r="C25" s="99" t="s">
        <v>178</v>
      </c>
      <c r="D25" s="11" t="str">
        <f>IF(OR(D27&gt;=2,J27&gt;=2),IF(D27&gt;J27,"○","●"),"-")</f>
        <v>●</v>
      </c>
      <c r="E25" s="18"/>
      <c r="F25" s="18"/>
      <c r="G25" s="18"/>
      <c r="H25" s="18"/>
      <c r="I25" s="18"/>
      <c r="J25" s="19"/>
      <c r="K25" s="11" t="str">
        <f>IF(OR(K27&gt;=2,Q27&gt;=2),IF(K27&gt;Q27,"○","●"),"-")</f>
        <v>●</v>
      </c>
      <c r="L25" s="18"/>
      <c r="M25" s="18"/>
      <c r="N25" s="18"/>
      <c r="O25" s="18"/>
      <c r="P25" s="18"/>
      <c r="Q25" s="19"/>
      <c r="R25" s="11" t="str">
        <f>IF(OR(R27&gt;=2,X27&gt;=2),IF(R27&gt;X27,"○","●"),"-")</f>
        <v>○</v>
      </c>
      <c r="S25" s="18"/>
      <c r="T25" s="18"/>
      <c r="U25" s="18"/>
      <c r="V25" s="18"/>
      <c r="W25" s="18"/>
      <c r="X25" s="19"/>
      <c r="Y25" s="11" t="str">
        <f>IF(OR(Y27&gt;=2,AE27&gt;=2),IF(Y27&gt;AE27,"○","●"),"-")</f>
        <v>○</v>
      </c>
      <c r="Z25" s="18"/>
      <c r="AA25" s="18"/>
      <c r="AB25" s="18"/>
      <c r="AC25" s="18"/>
      <c r="AD25" s="18"/>
      <c r="AE25" s="19"/>
      <c r="AF25" s="20"/>
      <c r="AG25" s="18"/>
      <c r="AH25" s="18"/>
      <c r="AI25" s="18"/>
      <c r="AJ25" s="18"/>
      <c r="AK25" s="18"/>
      <c r="AL25" s="19"/>
      <c r="AM25" s="2" t="str">
        <f>IF(OR(AM27&gt;=2,AS27&gt;=2),IF(AM27&gt;AS27,"○","●"),"-")</f>
        <v>○</v>
      </c>
      <c r="AN25" s="11"/>
      <c r="AO25" s="11"/>
      <c r="AP25" s="11"/>
      <c r="AQ25" s="11"/>
      <c r="AR25" s="11"/>
      <c r="AS25" s="12"/>
      <c r="AT25" s="102">
        <f>COUNTIF(D25:AS25,"○")</f>
        <v>3</v>
      </c>
      <c r="AU25" s="102">
        <f>COUNTIF(D25:AS25,"●")</f>
        <v>2</v>
      </c>
      <c r="AV25" s="102">
        <f>D27+K27+R27+Y27+AF27+AM27</f>
        <v>7</v>
      </c>
      <c r="AW25" s="102">
        <f>J27+Q27+X27+AE27+AL27+AS27</f>
        <v>6</v>
      </c>
      <c r="AX25" s="106">
        <v>3</v>
      </c>
    </row>
    <row r="26" spans="2:50" ht="12.75" customHeight="1">
      <c r="B26" s="1"/>
      <c r="C26" s="100"/>
      <c r="D26" s="23"/>
      <c r="E26" s="11">
        <f>IF(F26&gt;H26,1,0)</f>
        <v>0</v>
      </c>
      <c r="F26" s="11">
        <f>IF(AJ6="","",AJ6)</f>
        <v>4</v>
      </c>
      <c r="G26" s="11" t="str">
        <f>IF(AI6="","",AI6)</f>
        <v>－</v>
      </c>
      <c r="H26" s="11">
        <f>IF(AH6="","",AH6)</f>
        <v>25</v>
      </c>
      <c r="I26" s="11">
        <f>IF(F26&lt;H26,1,0)</f>
        <v>1</v>
      </c>
      <c r="J26" s="12"/>
      <c r="K26" s="23"/>
      <c r="L26" s="11">
        <f>IF(M26&gt;O26,1,0)</f>
        <v>1</v>
      </c>
      <c r="M26" s="11">
        <f>IF(AJ11="","",AJ11)</f>
        <v>25</v>
      </c>
      <c r="N26" s="11" t="str">
        <f>IF(AI11="","",AI11)</f>
        <v>－</v>
      </c>
      <c r="O26" s="11">
        <f>IF(AH11="","",AH11)</f>
        <v>22</v>
      </c>
      <c r="P26" s="11">
        <f>IF(M26&lt;O26,1,0)</f>
        <v>0</v>
      </c>
      <c r="Q26" s="12"/>
      <c r="R26" s="13"/>
      <c r="S26" s="11">
        <f>IF(T26&gt;V26,1,0)</f>
        <v>1</v>
      </c>
      <c r="T26" s="11">
        <f>IF(AJ16="","",AJ16)</f>
        <v>25</v>
      </c>
      <c r="U26" s="11" t="str">
        <f>IF(AI16="","",AI16)</f>
        <v>－</v>
      </c>
      <c r="V26" s="11">
        <f>IF(AH16="","",AH16)</f>
        <v>21</v>
      </c>
      <c r="W26" s="11">
        <f>IF(T26&lt;V26,1,0)</f>
        <v>0</v>
      </c>
      <c r="X26" s="12"/>
      <c r="Y26" s="13"/>
      <c r="Z26" s="11">
        <f>IF(AA26&gt;AC26,1,0)</f>
        <v>0</v>
      </c>
      <c r="AA26" s="11">
        <f>IF(AJ21="","",AJ21)</f>
        <v>17</v>
      </c>
      <c r="AB26" s="11" t="str">
        <f>IF(AI21="","",AI21)</f>
        <v>－</v>
      </c>
      <c r="AC26" s="11">
        <f>IF(AH21="","",AH21)</f>
        <v>25</v>
      </c>
      <c r="AD26" s="11">
        <f>IF(AA26&lt;AC26,1,0)</f>
        <v>1</v>
      </c>
      <c r="AE26" s="12"/>
      <c r="AF26" s="2"/>
      <c r="AG26" s="11"/>
      <c r="AH26" s="11"/>
      <c r="AI26" s="11"/>
      <c r="AJ26" s="11"/>
      <c r="AK26" s="11"/>
      <c r="AL26" s="12"/>
      <c r="AM26" s="13"/>
      <c r="AN26" s="11">
        <f>IF(AO26&gt;AQ26,1,0)</f>
        <v>1</v>
      </c>
      <c r="AO26" s="24">
        <v>25</v>
      </c>
      <c r="AP26" s="11" t="str">
        <f>IF(AO26="","","－")</f>
        <v>－</v>
      </c>
      <c r="AQ26" s="24">
        <v>17</v>
      </c>
      <c r="AR26" s="11">
        <f>IF(AO26&lt;AQ26,1,0)</f>
        <v>0</v>
      </c>
      <c r="AS26" s="12"/>
      <c r="AT26" s="103"/>
      <c r="AU26" s="103"/>
      <c r="AV26" s="104"/>
      <c r="AW26" s="104"/>
      <c r="AX26" s="107"/>
    </row>
    <row r="27" spans="2:50" ht="12.75" customHeight="1">
      <c r="B27" s="1">
        <v>5</v>
      </c>
      <c r="C27" s="100"/>
      <c r="D27" s="11">
        <f>E26+E27+E28</f>
        <v>0</v>
      </c>
      <c r="E27" s="11">
        <f>IF(F27&gt;H27,1,0)</f>
        <v>0</v>
      </c>
      <c r="F27" s="11">
        <f>IF(AJ7="","",AJ7)</f>
        <v>11</v>
      </c>
      <c r="G27" s="11" t="str">
        <f>IF(AI7="","",AI7)</f>
        <v>－</v>
      </c>
      <c r="H27" s="11">
        <f>IF(AH7="","",AH7)</f>
        <v>25</v>
      </c>
      <c r="I27" s="11">
        <f>IF(F27&lt;H27,1,0)</f>
        <v>1</v>
      </c>
      <c r="J27" s="12">
        <f>I26+I27+I28</f>
        <v>2</v>
      </c>
      <c r="K27" s="11">
        <f>L26+L27+L28</f>
        <v>1</v>
      </c>
      <c r="L27" s="11">
        <f>IF(M27&gt;O27,1,0)</f>
        <v>0</v>
      </c>
      <c r="M27" s="11">
        <f>IF(AJ12="","",AJ12)</f>
        <v>23</v>
      </c>
      <c r="N27" s="11" t="str">
        <f>IF(AI12="","",AI12)</f>
        <v>－</v>
      </c>
      <c r="O27" s="11">
        <f>IF(AH12="","",AH12)</f>
        <v>25</v>
      </c>
      <c r="P27" s="11">
        <f>IF(M27&lt;O27,1,0)</f>
        <v>1</v>
      </c>
      <c r="Q27" s="12">
        <f>P26+P27+P28</f>
        <v>2</v>
      </c>
      <c r="R27" s="11">
        <f>S26+S27+S28</f>
        <v>2</v>
      </c>
      <c r="S27" s="11">
        <f>IF(T27&gt;V27,1,0)</f>
        <v>0</v>
      </c>
      <c r="T27" s="11">
        <f>IF(AJ17="","",AJ17)</f>
        <v>20</v>
      </c>
      <c r="U27" s="11" t="str">
        <f>IF(AI17="","",AI17)</f>
        <v>－</v>
      </c>
      <c r="V27" s="11">
        <f>IF(AH17="","",AH17)</f>
        <v>25</v>
      </c>
      <c r="W27" s="11">
        <f>IF(T27&lt;V27,1,0)</f>
        <v>1</v>
      </c>
      <c r="X27" s="12">
        <f>W26+W27+W28</f>
        <v>1</v>
      </c>
      <c r="Y27" s="11">
        <f>Z26+Z27+Z28</f>
        <v>2</v>
      </c>
      <c r="Z27" s="11">
        <f>IF(AA27&gt;AC27,1,0)</f>
        <v>1</v>
      </c>
      <c r="AA27" s="11">
        <f>IF(AJ22="","",AJ22)</f>
        <v>27</v>
      </c>
      <c r="AB27" s="11" t="str">
        <f>IF(AI22="","",AI22)</f>
        <v>－</v>
      </c>
      <c r="AC27" s="11">
        <f>IF(AH22="","",AH22)</f>
        <v>25</v>
      </c>
      <c r="AD27" s="11">
        <f>IF(AA27&lt;AC27,1,0)</f>
        <v>0</v>
      </c>
      <c r="AE27" s="12">
        <f>AD26+AD27+AD28</f>
        <v>1</v>
      </c>
      <c r="AF27" s="2"/>
      <c r="AG27" s="11"/>
      <c r="AH27" s="11"/>
      <c r="AI27" s="11"/>
      <c r="AJ27" s="11"/>
      <c r="AK27" s="11"/>
      <c r="AL27" s="12"/>
      <c r="AM27" s="2">
        <f>AN26+AN27+AN28</f>
        <v>2</v>
      </c>
      <c r="AN27" s="11">
        <f>IF(AO27&gt;AQ27,1,0)</f>
        <v>1</v>
      </c>
      <c r="AO27" s="24">
        <v>25</v>
      </c>
      <c r="AP27" s="11" t="str">
        <f>IF(AO27="","","－")</f>
        <v>－</v>
      </c>
      <c r="AQ27" s="24">
        <v>18</v>
      </c>
      <c r="AR27" s="11">
        <f>IF(AO27&lt;AQ27,1,0)</f>
        <v>0</v>
      </c>
      <c r="AS27" s="12">
        <f>AR26+AR27+AR28</f>
        <v>0</v>
      </c>
      <c r="AT27" s="109">
        <f>SUM(M26:M28,T26:T28,F26:F28,AA26:AA28,AH26:AH28,AO26:AO28)</f>
        <v>268</v>
      </c>
      <c r="AU27" s="110"/>
      <c r="AV27" s="104"/>
      <c r="AW27" s="104"/>
      <c r="AX27" s="107"/>
    </row>
    <row r="28" spans="2:50" ht="12.75" customHeight="1">
      <c r="B28" s="1"/>
      <c r="C28" s="100"/>
      <c r="D28" s="11"/>
      <c r="E28" s="11">
        <f>IF(F28&gt;H28,1,0)</f>
        <v>0</v>
      </c>
      <c r="F28" s="11" t="str">
        <f>IF(AJ8="","",AJ8)</f>
        <v/>
      </c>
      <c r="G28" s="11" t="str">
        <f>IF(AI8="","",AI8)</f>
        <v/>
      </c>
      <c r="H28" s="11" t="str">
        <f>IF(AH8="","",AH8)</f>
        <v/>
      </c>
      <c r="I28" s="11">
        <f>IF(F28&lt;H28,1,0)</f>
        <v>0</v>
      </c>
      <c r="J28" s="12"/>
      <c r="K28" s="11"/>
      <c r="L28" s="11">
        <f>IF(M28&gt;O28,1,0)</f>
        <v>0</v>
      </c>
      <c r="M28" s="11">
        <f>IF(AJ13="","",AJ13)</f>
        <v>16</v>
      </c>
      <c r="N28" s="11" t="str">
        <f>IF(AI13="","",AI13)</f>
        <v>－</v>
      </c>
      <c r="O28" s="11">
        <f>IF(AH13="","",AH13)</f>
        <v>25</v>
      </c>
      <c r="P28" s="11">
        <f>IF(M28&lt;O28,1,0)</f>
        <v>1</v>
      </c>
      <c r="Q28" s="12"/>
      <c r="R28" s="11"/>
      <c r="S28" s="11">
        <f>IF(T28&gt;V28,1,0)</f>
        <v>1</v>
      </c>
      <c r="T28" s="11">
        <f>IF(AJ18="","",AJ18)</f>
        <v>25</v>
      </c>
      <c r="U28" s="11" t="str">
        <f>IF(AI18="","",AI18)</f>
        <v>－</v>
      </c>
      <c r="V28" s="11">
        <f>IF(AH18="","",AH18)</f>
        <v>13</v>
      </c>
      <c r="W28" s="11">
        <f>IF(T28&lt;V28,1,0)</f>
        <v>0</v>
      </c>
      <c r="X28" s="12"/>
      <c r="Y28" s="11"/>
      <c r="Z28" s="11">
        <f>IF(AA28&gt;AC28,1,0)</f>
        <v>1</v>
      </c>
      <c r="AA28" s="11">
        <f>IF(AJ23="","",AJ23)</f>
        <v>25</v>
      </c>
      <c r="AB28" s="11" t="str">
        <f>IF(AI23="","",AI23)</f>
        <v>－</v>
      </c>
      <c r="AC28" s="11">
        <f>IF(AH23="","",AH23)</f>
        <v>17</v>
      </c>
      <c r="AD28" s="11">
        <f>IF(AA28&lt;AC28,1,0)</f>
        <v>0</v>
      </c>
      <c r="AE28" s="12"/>
      <c r="AF28" s="2"/>
      <c r="AG28" s="11"/>
      <c r="AH28" s="11"/>
      <c r="AI28" s="11"/>
      <c r="AJ28" s="11"/>
      <c r="AK28" s="11"/>
      <c r="AL28" s="12"/>
      <c r="AM28" s="2"/>
      <c r="AN28" s="11">
        <f>IF(AO28&gt;AQ28,1,0)</f>
        <v>0</v>
      </c>
      <c r="AO28" s="24"/>
      <c r="AP28" s="11" t="str">
        <f>IF(AO28="","","－")</f>
        <v/>
      </c>
      <c r="AQ28" s="24"/>
      <c r="AR28" s="11">
        <f>IF(AO28&lt;AQ28,1,0)</f>
        <v>0</v>
      </c>
      <c r="AS28" s="12"/>
      <c r="AT28" s="109">
        <f>SUM(O26:O28,V26:V28,H26:H28,AC26:AC28,AJ26:AJ28,AQ26:AQ28)</f>
        <v>283</v>
      </c>
      <c r="AU28" s="111"/>
      <c r="AV28" s="105"/>
      <c r="AW28" s="105"/>
      <c r="AX28" s="107"/>
    </row>
    <row r="29" spans="2:50" ht="12.75" customHeight="1">
      <c r="B29" s="1"/>
      <c r="C29" s="101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6"/>
      <c r="Y29" s="15"/>
      <c r="Z29" s="15"/>
      <c r="AA29" s="15"/>
      <c r="AB29" s="15"/>
      <c r="AC29" s="15"/>
      <c r="AD29" s="15"/>
      <c r="AE29" s="16"/>
      <c r="AF29" s="14"/>
      <c r="AG29" s="15"/>
      <c r="AH29" s="15"/>
      <c r="AI29" s="15"/>
      <c r="AJ29" s="15"/>
      <c r="AK29" s="15"/>
      <c r="AL29" s="16"/>
      <c r="AM29" s="14"/>
      <c r="AN29" s="15"/>
      <c r="AO29" s="15"/>
      <c r="AP29" s="15"/>
      <c r="AQ29" s="15"/>
      <c r="AR29" s="15"/>
      <c r="AS29" s="16"/>
      <c r="AT29" s="112">
        <f>IF(AT28&gt;0,AT27/AT28,"-")</f>
        <v>0.94699646643109536</v>
      </c>
      <c r="AU29" s="111"/>
      <c r="AV29" s="112">
        <f>IF(AW25&gt;0,AV25/AW25,"-")</f>
        <v>1.1666666666666667</v>
      </c>
      <c r="AW29" s="110"/>
      <c r="AX29" s="108"/>
    </row>
    <row r="30" spans="2:50" ht="12.75" customHeight="1">
      <c r="B30" s="17"/>
      <c r="C30" s="99" t="s">
        <v>179</v>
      </c>
      <c r="D30" s="11" t="str">
        <f>IF(OR(D32&gt;=2,J32&gt;=2),IF(D32&gt;J32,"○","●"),"-")</f>
        <v>●</v>
      </c>
      <c r="E30" s="18"/>
      <c r="F30" s="18"/>
      <c r="G30" s="18"/>
      <c r="H30" s="18"/>
      <c r="I30" s="18"/>
      <c r="J30" s="19"/>
      <c r="K30" s="11" t="str">
        <f>IF(OR(K32&gt;=2,Q32&gt;=2),IF(K32&gt;Q32,"○","●"),"-")</f>
        <v>●</v>
      </c>
      <c r="L30" s="18"/>
      <c r="M30" s="18"/>
      <c r="N30" s="18"/>
      <c r="O30" s="18"/>
      <c r="P30" s="18"/>
      <c r="Q30" s="19"/>
      <c r="R30" s="11" t="str">
        <f>IF(OR(R32&gt;=2,X32&gt;=2),IF(R32&gt;X32,"○","●"),"-")</f>
        <v>○</v>
      </c>
      <c r="S30" s="18"/>
      <c r="T30" s="18"/>
      <c r="U30" s="18"/>
      <c r="V30" s="18"/>
      <c r="W30" s="18"/>
      <c r="X30" s="19"/>
      <c r="Y30" s="11" t="str">
        <f>IF(OR(Y32&gt;=2,AE32&gt;=2),IF(Y32&gt;AE32,"○","●"),"-")</f>
        <v>●</v>
      </c>
      <c r="Z30" s="18"/>
      <c r="AA30" s="18"/>
      <c r="AB30" s="18"/>
      <c r="AC30" s="18"/>
      <c r="AD30" s="18"/>
      <c r="AE30" s="19"/>
      <c r="AF30" s="11" t="str">
        <f>IF(OR(AF32&gt;=2,AL32&gt;=2),IF(AF32&gt;AL32,"○","●"),"-")</f>
        <v>●</v>
      </c>
      <c r="AG30" s="18"/>
      <c r="AH30" s="18"/>
      <c r="AI30" s="18"/>
      <c r="AJ30" s="18"/>
      <c r="AK30" s="18"/>
      <c r="AL30" s="19"/>
      <c r="AM30" s="20"/>
      <c r="AN30" s="18"/>
      <c r="AO30" s="18"/>
      <c r="AP30" s="18"/>
      <c r="AQ30" s="18"/>
      <c r="AR30" s="18"/>
      <c r="AS30" s="19"/>
      <c r="AT30" s="102">
        <f>COUNTIF(D30:AS30,"○")</f>
        <v>1</v>
      </c>
      <c r="AU30" s="102">
        <f>COUNTIF(D30:AS30,"●")</f>
        <v>4</v>
      </c>
      <c r="AV30" s="102">
        <f>D32+K32+R32+Y32+AF32+AM32</f>
        <v>2</v>
      </c>
      <c r="AW30" s="102">
        <f>J32+Q32+X32+AE32+AL32+AS32</f>
        <v>9</v>
      </c>
      <c r="AX30" s="106">
        <v>5</v>
      </c>
    </row>
    <row r="31" spans="2:50" ht="12.75" customHeight="1">
      <c r="B31" s="1"/>
      <c r="C31" s="100"/>
      <c r="D31" s="13"/>
      <c r="E31" s="11">
        <f>IF(F31&gt;H31,1,0)</f>
        <v>0</v>
      </c>
      <c r="F31" s="11">
        <f>IF(AQ6="","",AQ6)</f>
        <v>16</v>
      </c>
      <c r="G31" s="11" t="str">
        <f>IF(AP6="","",AP6)</f>
        <v>－</v>
      </c>
      <c r="H31" s="11">
        <f>IF(AO6="","",AO6)</f>
        <v>25</v>
      </c>
      <c r="I31" s="11">
        <f>IF(F31&lt;H31,1,0)</f>
        <v>1</v>
      </c>
      <c r="J31" s="12"/>
      <c r="K31" s="23"/>
      <c r="L31" s="11">
        <f>IF(M31&gt;O31,1,0)</f>
        <v>0</v>
      </c>
      <c r="M31" s="11">
        <f>IF(AQ11="","",AQ11)</f>
        <v>22</v>
      </c>
      <c r="N31" s="11" t="str">
        <f>IF(AP11="","",AP11)</f>
        <v>－</v>
      </c>
      <c r="O31" s="11">
        <f>IF(AO11="","",AO11)</f>
        <v>25</v>
      </c>
      <c r="P31" s="11">
        <f>IF(M31&lt;O31,1,0)</f>
        <v>1</v>
      </c>
      <c r="Q31" s="12"/>
      <c r="R31" s="23"/>
      <c r="S31" s="11">
        <f>IF(T31&gt;V31,1,0)</f>
        <v>0</v>
      </c>
      <c r="T31" s="11">
        <f>IF(AQ16="","",AQ16)</f>
        <v>23</v>
      </c>
      <c r="U31" s="11" t="str">
        <f>IF(AP16="","",AP16)</f>
        <v>－</v>
      </c>
      <c r="V31" s="11">
        <f>IF(AO16="","",AO16)</f>
        <v>25</v>
      </c>
      <c r="W31" s="11">
        <f>IF(T31&lt;V31,1,0)</f>
        <v>1</v>
      </c>
      <c r="X31" s="12"/>
      <c r="Y31" s="13"/>
      <c r="Z31" s="11">
        <f>IF(AA31&gt;AC31,1,0)</f>
        <v>0</v>
      </c>
      <c r="AA31" s="11">
        <f>IF(AQ21="","",AQ21)</f>
        <v>22</v>
      </c>
      <c r="AB31" s="11" t="str">
        <f>IF(AP21="","",AP21)</f>
        <v>－</v>
      </c>
      <c r="AC31" s="11">
        <f>IF(AO21="","",AO21)</f>
        <v>25</v>
      </c>
      <c r="AD31" s="11">
        <f>IF(AA31&lt;AC31,1,0)</f>
        <v>1</v>
      </c>
      <c r="AE31" s="12"/>
      <c r="AF31" s="13"/>
      <c r="AG31" s="11">
        <f>IF(AH31&gt;AJ31,1,0)</f>
        <v>0</v>
      </c>
      <c r="AH31" s="11">
        <f>IF(AQ26="","",AQ26)</f>
        <v>17</v>
      </c>
      <c r="AI31" s="11" t="str">
        <f>IF(AP26="","",AP26)</f>
        <v>－</v>
      </c>
      <c r="AJ31" s="11">
        <f>IF(AO26="","",AO26)</f>
        <v>25</v>
      </c>
      <c r="AK31" s="11">
        <f>IF(AH31&lt;AJ31,1,0)</f>
        <v>1</v>
      </c>
      <c r="AL31" s="12"/>
      <c r="AM31" s="2"/>
      <c r="AN31" s="11"/>
      <c r="AO31" s="11"/>
      <c r="AP31" s="11"/>
      <c r="AQ31" s="11"/>
      <c r="AR31" s="11"/>
      <c r="AS31" s="12"/>
      <c r="AT31" s="103"/>
      <c r="AU31" s="103"/>
      <c r="AV31" s="104"/>
      <c r="AW31" s="104"/>
      <c r="AX31" s="107"/>
    </row>
    <row r="32" spans="2:50" ht="12.75" customHeight="1">
      <c r="B32" s="1">
        <v>6</v>
      </c>
      <c r="C32" s="100"/>
      <c r="D32" s="11">
        <f>E31+E32+E33</f>
        <v>0</v>
      </c>
      <c r="E32" s="11">
        <f>IF(F32&gt;H32,1,0)</f>
        <v>0</v>
      </c>
      <c r="F32" s="11">
        <f>IF(AQ7="","",AQ7)</f>
        <v>16</v>
      </c>
      <c r="G32" s="11" t="str">
        <f>IF(AP7="","",AP7)</f>
        <v>－</v>
      </c>
      <c r="H32" s="11">
        <f>IF(AO7="","",AO7)</f>
        <v>25</v>
      </c>
      <c r="I32" s="11">
        <f>IF(F32&lt;H32,1,0)</f>
        <v>1</v>
      </c>
      <c r="J32" s="12">
        <f>I31+I32+I33</f>
        <v>2</v>
      </c>
      <c r="K32" s="11">
        <f>L31+L32+L33</f>
        <v>0</v>
      </c>
      <c r="L32" s="11">
        <f>IF(M32&gt;O32,1,0)</f>
        <v>0</v>
      </c>
      <c r="M32" s="11">
        <f>IF(AQ12="","",AQ12)</f>
        <v>17</v>
      </c>
      <c r="N32" s="11" t="str">
        <f>IF(AP12="","",AP12)</f>
        <v>－</v>
      </c>
      <c r="O32" s="11">
        <f>IF(AO12="","",AO12)</f>
        <v>25</v>
      </c>
      <c r="P32" s="11">
        <f>IF(M32&lt;O32,1,0)</f>
        <v>1</v>
      </c>
      <c r="Q32" s="12">
        <f>P31+P32+P33</f>
        <v>2</v>
      </c>
      <c r="R32" s="11">
        <f>S31+S32+S33</f>
        <v>2</v>
      </c>
      <c r="S32" s="11">
        <f>IF(T32&gt;V32,1,0)</f>
        <v>1</v>
      </c>
      <c r="T32" s="11">
        <f>IF(AQ17="","",AQ17)</f>
        <v>25</v>
      </c>
      <c r="U32" s="11" t="str">
        <f>IF(AP17="","",AP17)</f>
        <v>－</v>
      </c>
      <c r="V32" s="11">
        <f>IF(AO17="","",AO17)</f>
        <v>16</v>
      </c>
      <c r="W32" s="11">
        <f>IF(T32&lt;V32,1,0)</f>
        <v>0</v>
      </c>
      <c r="X32" s="12">
        <f>W31+W32+W33</f>
        <v>1</v>
      </c>
      <c r="Y32" s="11">
        <f>Z31+Z32+Z33</f>
        <v>0</v>
      </c>
      <c r="Z32" s="11">
        <f>IF(AA32&gt;AC32,1,0)</f>
        <v>0</v>
      </c>
      <c r="AA32" s="11">
        <f>IF(AQ22="","",AQ22)</f>
        <v>20</v>
      </c>
      <c r="AB32" s="11" t="str">
        <f>IF(AP22="","",AP22)</f>
        <v>－</v>
      </c>
      <c r="AC32" s="11">
        <f>IF(AO22="","",AO22)</f>
        <v>25</v>
      </c>
      <c r="AD32" s="11">
        <f>IF(AA32&lt;AC32,1,0)</f>
        <v>1</v>
      </c>
      <c r="AE32" s="12">
        <f>AD31+AD32+AD33</f>
        <v>2</v>
      </c>
      <c r="AF32" s="11">
        <f>AG31+AG32+AG33</f>
        <v>0</v>
      </c>
      <c r="AG32" s="11">
        <f>IF(AH32&gt;AJ32,1,0)</f>
        <v>0</v>
      </c>
      <c r="AH32" s="11">
        <f>IF(AQ27="","",AQ27)</f>
        <v>18</v>
      </c>
      <c r="AI32" s="11" t="str">
        <f>IF(AP27="","",AP27)</f>
        <v>－</v>
      </c>
      <c r="AJ32" s="11">
        <f>IF(AO27="","",AO27)</f>
        <v>25</v>
      </c>
      <c r="AK32" s="11">
        <f>IF(AH32&lt;AJ32,1,0)</f>
        <v>1</v>
      </c>
      <c r="AL32" s="12">
        <f>AK31+AK32+AK33</f>
        <v>2</v>
      </c>
      <c r="AM32" s="2"/>
      <c r="AN32" s="11"/>
      <c r="AO32" s="11"/>
      <c r="AP32" s="11"/>
      <c r="AQ32" s="11"/>
      <c r="AR32" s="11"/>
      <c r="AS32" s="12"/>
      <c r="AT32" s="109">
        <f>SUM(M31:M33,T31:T33,F31:F33,AA31:AA33,AH31:AH33,AO31:AO33)</f>
        <v>221</v>
      </c>
      <c r="AU32" s="110"/>
      <c r="AV32" s="104"/>
      <c r="AW32" s="104"/>
      <c r="AX32" s="107"/>
    </row>
    <row r="33" spans="2:50" ht="12.75" customHeight="1">
      <c r="B33" s="1"/>
      <c r="C33" s="100"/>
      <c r="D33" s="11"/>
      <c r="E33" s="11">
        <f>IF(F33&gt;H33,1,0)</f>
        <v>0</v>
      </c>
      <c r="F33" s="11" t="str">
        <f>IF(AQ8="","",AQ8)</f>
        <v/>
      </c>
      <c r="G33" s="11" t="str">
        <f>IF(AP8="","",AP8)</f>
        <v/>
      </c>
      <c r="H33" s="11" t="str">
        <f>IF(AO8="","",AO8)</f>
        <v/>
      </c>
      <c r="I33" s="11">
        <f>IF(F33&lt;H33,1,0)</f>
        <v>0</v>
      </c>
      <c r="J33" s="12"/>
      <c r="K33" s="11"/>
      <c r="L33" s="11">
        <f>IF(M33&gt;O33,1,0)</f>
        <v>0</v>
      </c>
      <c r="M33" s="11" t="str">
        <f>IF(AQ13="","",AQ13)</f>
        <v/>
      </c>
      <c r="N33" s="11" t="str">
        <f>IF(AP13="","",AP13)</f>
        <v/>
      </c>
      <c r="O33" s="11" t="str">
        <f>IF(AO13="","",AO13)</f>
        <v/>
      </c>
      <c r="P33" s="11">
        <f>IF(M33&lt;O33,1,0)</f>
        <v>0</v>
      </c>
      <c r="Q33" s="12"/>
      <c r="R33" s="11"/>
      <c r="S33" s="11">
        <f>IF(T33&gt;V33,1,0)</f>
        <v>1</v>
      </c>
      <c r="T33" s="11">
        <f>IF(AQ18="","",AQ18)</f>
        <v>25</v>
      </c>
      <c r="U33" s="11" t="str">
        <f>IF(AP18="","",AP18)</f>
        <v>－</v>
      </c>
      <c r="V33" s="11">
        <f>IF(AO18="","",AO18)</f>
        <v>15</v>
      </c>
      <c r="W33" s="11">
        <f>IF(T33&lt;V33,1,0)</f>
        <v>0</v>
      </c>
      <c r="X33" s="12"/>
      <c r="Y33" s="11"/>
      <c r="Z33" s="11">
        <f>IF(AA33&gt;AC33,1,0)</f>
        <v>0</v>
      </c>
      <c r="AA33" s="11" t="str">
        <f>IF(AQ23="","",AQ23)</f>
        <v/>
      </c>
      <c r="AB33" s="11" t="str">
        <f>IF(AP23="","",AP23)</f>
        <v/>
      </c>
      <c r="AC33" s="11" t="str">
        <f>IF(AO23="","",AO23)</f>
        <v/>
      </c>
      <c r="AD33" s="11">
        <f>IF(AA33&lt;AC33,1,0)</f>
        <v>0</v>
      </c>
      <c r="AE33" s="12"/>
      <c r="AF33" s="11"/>
      <c r="AG33" s="11">
        <f>IF(AH33&gt;AJ33,1,0)</f>
        <v>0</v>
      </c>
      <c r="AH33" s="11" t="str">
        <f>IF(AQ28="","",AQ28)</f>
        <v/>
      </c>
      <c r="AI33" s="11" t="str">
        <f>IF(AP28="","",AP28)</f>
        <v/>
      </c>
      <c r="AJ33" s="11" t="str">
        <f>IF(AO28="","",AO28)</f>
        <v/>
      </c>
      <c r="AK33" s="11">
        <f>IF(AH33&lt;AJ33,1,0)</f>
        <v>0</v>
      </c>
      <c r="AL33" s="12"/>
      <c r="AM33" s="2"/>
      <c r="AN33" s="11"/>
      <c r="AO33" s="11"/>
      <c r="AP33" s="11"/>
      <c r="AQ33" s="11"/>
      <c r="AR33" s="11"/>
      <c r="AS33" s="12"/>
      <c r="AT33" s="109">
        <f>SUM(O31:O33,V31:V33,H31:H33,AC31:AC33,AJ31:AJ33,AQ31:AQ33)</f>
        <v>256</v>
      </c>
      <c r="AU33" s="111"/>
      <c r="AV33" s="105"/>
      <c r="AW33" s="105"/>
      <c r="AX33" s="107"/>
    </row>
    <row r="34" spans="2:50" ht="12.75" customHeight="1">
      <c r="B34" s="21"/>
      <c r="C34" s="101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6"/>
      <c r="Y34" s="15"/>
      <c r="Z34" s="15"/>
      <c r="AA34" s="15"/>
      <c r="AB34" s="15"/>
      <c r="AC34" s="15"/>
      <c r="AD34" s="15"/>
      <c r="AE34" s="16"/>
      <c r="AF34" s="15"/>
      <c r="AG34" s="15"/>
      <c r="AH34" s="15"/>
      <c r="AI34" s="15"/>
      <c r="AJ34" s="15"/>
      <c r="AK34" s="15"/>
      <c r="AL34" s="16"/>
      <c r="AM34" s="14"/>
      <c r="AN34" s="15"/>
      <c r="AO34" s="15"/>
      <c r="AP34" s="15"/>
      <c r="AQ34" s="15"/>
      <c r="AR34" s="15"/>
      <c r="AS34" s="16"/>
      <c r="AT34" s="112">
        <f>IF(AT33&gt;0,AT32/AT33,"-")</f>
        <v>0.86328125</v>
      </c>
      <c r="AU34" s="111"/>
      <c r="AV34" s="112">
        <f>IF(AW30&gt;0,AV30/AW30,"-")</f>
        <v>0.22222222222222221</v>
      </c>
      <c r="AW34" s="110"/>
      <c r="AX34" s="108"/>
    </row>
    <row r="37" spans="2:50">
      <c r="C37" t="s">
        <v>120</v>
      </c>
    </row>
    <row r="38" spans="2:50">
      <c r="B38" t="s">
        <v>100</v>
      </c>
      <c r="C38" s="66" t="s">
        <v>174</v>
      </c>
      <c r="F38" t="s">
        <v>124</v>
      </c>
    </row>
    <row r="39" spans="2:50">
      <c r="B39" t="s">
        <v>102</v>
      </c>
      <c r="C39" s="67" t="s">
        <v>175</v>
      </c>
      <c r="F39" t="s">
        <v>109</v>
      </c>
    </row>
    <row r="40" spans="2:50">
      <c r="B40" t="s">
        <v>104</v>
      </c>
      <c r="C40" s="67" t="s">
        <v>178</v>
      </c>
      <c r="F40" t="s">
        <v>111</v>
      </c>
    </row>
    <row r="41" spans="2:50">
      <c r="B41" t="s">
        <v>106</v>
      </c>
      <c r="C41" s="68" t="s">
        <v>177</v>
      </c>
      <c r="F41" t="s">
        <v>112</v>
      </c>
    </row>
    <row r="42" spans="2:50">
      <c r="B42" t="s">
        <v>108</v>
      </c>
      <c r="C42" s="68" t="s">
        <v>121</v>
      </c>
      <c r="F42" t="s">
        <v>126</v>
      </c>
    </row>
    <row r="43" spans="2:50">
      <c r="B43" t="s">
        <v>115</v>
      </c>
      <c r="C43" s="69" t="s">
        <v>122</v>
      </c>
      <c r="F43" t="s">
        <v>117</v>
      </c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2"/>
  <pageMargins left="1" right="1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45"/>
  <sheetViews>
    <sheetView zoomScale="150" zoomScaleNormal="90" zoomScalePageLayoutView="90" workbookViewId="0">
      <selection activeCell="A2" sqref="A2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62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5" width="2.1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1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1:51" ht="18.75">
      <c r="A1" s="78" t="s">
        <v>58</v>
      </c>
      <c r="B1" s="127" t="s">
        <v>98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91"/>
      <c r="AG1" s="91"/>
      <c r="AH1" s="91"/>
      <c r="AI1" s="91"/>
    </row>
    <row r="2" spans="1:51">
      <c r="B2" s="125" t="s">
        <v>97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</row>
    <row r="3" spans="1:51">
      <c r="B3" s="126" t="s">
        <v>36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</row>
    <row r="4" spans="1:51" ht="12.75" customHeight="1">
      <c r="B4" s="3"/>
      <c r="C4" s="4" t="s">
        <v>30</v>
      </c>
      <c r="D4" s="92" t="str">
        <f>C5</f>
        <v>筑紫女学園大学</v>
      </c>
      <c r="E4" s="93"/>
      <c r="F4" s="93"/>
      <c r="G4" s="93"/>
      <c r="H4" s="93"/>
      <c r="I4" s="93"/>
      <c r="J4" s="94"/>
      <c r="K4" s="92" t="str">
        <f>C10</f>
        <v>宮崎大学</v>
      </c>
      <c r="L4" s="93"/>
      <c r="M4" s="93"/>
      <c r="N4" s="93"/>
      <c r="O4" s="93"/>
      <c r="P4" s="93"/>
      <c r="Q4" s="94"/>
      <c r="R4" s="92" t="str">
        <f>C15</f>
        <v>熊本県立大学</v>
      </c>
      <c r="S4" s="93"/>
      <c r="T4" s="93"/>
      <c r="U4" s="93"/>
      <c r="V4" s="93"/>
      <c r="W4" s="93"/>
      <c r="X4" s="94"/>
      <c r="Y4" s="92" t="str">
        <f>C20</f>
        <v>別府大学</v>
      </c>
      <c r="Z4" s="93"/>
      <c r="AA4" s="93"/>
      <c r="AB4" s="93"/>
      <c r="AC4" s="93"/>
      <c r="AD4" s="93"/>
      <c r="AE4" s="94"/>
      <c r="AF4" s="92" t="str">
        <f>C25</f>
        <v>大分大学</v>
      </c>
      <c r="AG4" s="93"/>
      <c r="AH4" s="93"/>
      <c r="AI4" s="93"/>
      <c r="AJ4" s="93"/>
      <c r="AK4" s="93"/>
      <c r="AL4" s="94"/>
      <c r="AM4" s="92" t="str">
        <f>C30</f>
        <v>沖縄国際大学</v>
      </c>
      <c r="AN4" s="93"/>
      <c r="AO4" s="93"/>
      <c r="AP4" s="93"/>
      <c r="AQ4" s="93"/>
      <c r="AR4" s="93"/>
      <c r="AS4" s="94"/>
      <c r="AT4" s="5" t="s">
        <v>138</v>
      </c>
      <c r="AU4" s="6" t="s">
        <v>139</v>
      </c>
      <c r="AV4" s="7" t="s">
        <v>25</v>
      </c>
      <c r="AW4" s="8" t="s">
        <v>26</v>
      </c>
      <c r="AX4" s="9" t="s">
        <v>27</v>
      </c>
      <c r="AY4" s="10"/>
    </row>
    <row r="5" spans="1:51" ht="12.75" customHeight="1">
      <c r="B5" s="1"/>
      <c r="C5" s="99" t="s">
        <v>180</v>
      </c>
      <c r="D5" s="2"/>
      <c r="E5" s="11"/>
      <c r="F5" s="11"/>
      <c r="G5" s="11"/>
      <c r="H5" s="11"/>
      <c r="I5" s="11"/>
      <c r="J5" s="12"/>
      <c r="K5" s="2" t="str">
        <f>IF(OR(K7&gt;=2,Q7&gt;=2),IF(K7&gt;Q7,"○","●"),"-")</f>
        <v>●</v>
      </c>
      <c r="L5" s="11"/>
      <c r="M5" s="11"/>
      <c r="N5" s="11"/>
      <c r="O5" s="11"/>
      <c r="P5" s="11"/>
      <c r="Q5" s="12"/>
      <c r="R5" s="2" t="str">
        <f>IF(OR(R7&gt;=2,X7&gt;=2),IF(R7&gt;X7,"○","●"),"-")</f>
        <v>○</v>
      </c>
      <c r="S5" s="11"/>
      <c r="T5" s="11"/>
      <c r="U5" s="11"/>
      <c r="V5" s="11"/>
      <c r="W5" s="11"/>
      <c r="X5" s="12"/>
      <c r="Y5" s="2" t="str">
        <f>IF(OR(Y7&gt;=2,AE7&gt;=2),IF(Y7&gt;AE7,"○","●"),"-")</f>
        <v>○</v>
      </c>
      <c r="Z5" s="11"/>
      <c r="AA5" s="11"/>
      <c r="AB5" s="11"/>
      <c r="AC5" s="11"/>
      <c r="AD5" s="11"/>
      <c r="AE5" s="12"/>
      <c r="AF5" s="2" t="str">
        <f>IF(OR(AF7&gt;=2,AL7&gt;=2),IF(AF7&gt;AL7,"○","●"),"-")</f>
        <v>○</v>
      </c>
      <c r="AG5" s="11"/>
      <c r="AH5" s="11"/>
      <c r="AI5" s="11"/>
      <c r="AJ5" s="11"/>
      <c r="AK5" s="11"/>
      <c r="AL5" s="12"/>
      <c r="AM5" s="2" t="str">
        <f>IF(OR(AM7&gt;=2,AS7&gt;=2),IF(AM7&gt;AS7,"○","●"),"-")</f>
        <v>●</v>
      </c>
      <c r="AN5" s="11"/>
      <c r="AO5" s="11"/>
      <c r="AP5" s="11"/>
      <c r="AQ5" s="11"/>
      <c r="AR5" s="11"/>
      <c r="AS5" s="12"/>
      <c r="AT5" s="102">
        <f>COUNTIF(D5:AS5,"○")</f>
        <v>3</v>
      </c>
      <c r="AU5" s="102">
        <f>COUNTIF(D5:AS5,"●")</f>
        <v>2</v>
      </c>
      <c r="AV5" s="102">
        <f>D7+K7+R7+Y7+AF7+AM7</f>
        <v>8</v>
      </c>
      <c r="AW5" s="102">
        <f>J7+Q7+X7+AE7+AL7+AS7</f>
        <v>5</v>
      </c>
      <c r="AX5" s="106">
        <v>3</v>
      </c>
      <c r="AY5" s="10"/>
    </row>
    <row r="6" spans="1:51" ht="12.75" customHeight="1">
      <c r="B6" s="1"/>
      <c r="C6" s="100"/>
      <c r="D6" s="2"/>
      <c r="E6" s="11"/>
      <c r="F6" s="11"/>
      <c r="G6" s="11"/>
      <c r="H6" s="11"/>
      <c r="I6" s="11"/>
      <c r="J6" s="12"/>
      <c r="K6" s="13"/>
      <c r="L6" s="11">
        <f>IF(M6&gt;O6,1,0)</f>
        <v>0</v>
      </c>
      <c r="M6" s="24">
        <v>22</v>
      </c>
      <c r="N6" s="11" t="str">
        <f>IF(M6="","","－")</f>
        <v>－</v>
      </c>
      <c r="O6" s="24">
        <v>25</v>
      </c>
      <c r="P6" s="11">
        <f>IF(M6&lt;O6,1,0)</f>
        <v>1</v>
      </c>
      <c r="Q6" s="12"/>
      <c r="R6" s="13"/>
      <c r="S6" s="11">
        <f>IF(T6&gt;V6,1,0)</f>
        <v>1</v>
      </c>
      <c r="T6" s="24">
        <v>25</v>
      </c>
      <c r="U6" s="11" t="str">
        <f>IF(T6="","","－")</f>
        <v>－</v>
      </c>
      <c r="V6" s="24">
        <v>18</v>
      </c>
      <c r="W6" s="11">
        <f>IF(T6&lt;V6,1,0)</f>
        <v>0</v>
      </c>
      <c r="X6" s="12"/>
      <c r="Y6" s="13"/>
      <c r="Z6" s="11">
        <f>IF(AA6&gt;AC6,1,0)</f>
        <v>1</v>
      </c>
      <c r="AA6" s="24">
        <v>25</v>
      </c>
      <c r="AB6" s="11" t="str">
        <f>IF(AA6="","","－")</f>
        <v>－</v>
      </c>
      <c r="AC6" s="24">
        <v>17</v>
      </c>
      <c r="AD6" s="11">
        <f>IF(AA6&lt;AC6,1,0)</f>
        <v>0</v>
      </c>
      <c r="AE6" s="12"/>
      <c r="AF6" s="13"/>
      <c r="AG6" s="11">
        <f>IF(AH6&gt;AJ6,1,0)</f>
        <v>1</v>
      </c>
      <c r="AH6" s="24">
        <v>25</v>
      </c>
      <c r="AI6" s="11" t="str">
        <f>IF(AH6="","","－")</f>
        <v>－</v>
      </c>
      <c r="AJ6" s="24">
        <v>23</v>
      </c>
      <c r="AK6" s="11">
        <f>IF(AH6&lt;AJ6,1,0)</f>
        <v>0</v>
      </c>
      <c r="AL6" s="12"/>
      <c r="AM6" s="13"/>
      <c r="AN6" s="11">
        <f>IF(AO6&gt;AQ6,1,0)</f>
        <v>0</v>
      </c>
      <c r="AO6" s="24">
        <v>20</v>
      </c>
      <c r="AP6" s="11" t="str">
        <f>IF(AO6="","","－")</f>
        <v>－</v>
      </c>
      <c r="AQ6" s="24">
        <v>25</v>
      </c>
      <c r="AR6" s="11">
        <f>IF(AO6&lt;AQ6,1,0)</f>
        <v>1</v>
      </c>
      <c r="AS6" s="12"/>
      <c r="AT6" s="103"/>
      <c r="AU6" s="103"/>
      <c r="AV6" s="104"/>
      <c r="AW6" s="104"/>
      <c r="AX6" s="107"/>
    </row>
    <row r="7" spans="1:51" ht="12.75" customHeight="1">
      <c r="B7" s="1">
        <v>1</v>
      </c>
      <c r="C7" s="100"/>
      <c r="D7" s="2"/>
      <c r="E7" s="11"/>
      <c r="F7" s="11"/>
      <c r="G7" s="11"/>
      <c r="H7" s="11"/>
      <c r="I7" s="11"/>
      <c r="J7" s="12"/>
      <c r="K7" s="2">
        <f>L6+L7+L8</f>
        <v>1</v>
      </c>
      <c r="L7" s="11">
        <f>IF(M7&gt;O7,1,0)</f>
        <v>1</v>
      </c>
      <c r="M7" s="24">
        <v>26</v>
      </c>
      <c r="N7" s="11" t="str">
        <f>IF(M7="","","－")</f>
        <v>－</v>
      </c>
      <c r="O7" s="24">
        <v>24</v>
      </c>
      <c r="P7" s="11">
        <f>IF(M7&lt;O7,1,0)</f>
        <v>0</v>
      </c>
      <c r="Q7" s="12">
        <f>P6+P7+P8</f>
        <v>2</v>
      </c>
      <c r="R7" s="2">
        <f>S6+S7+S8</f>
        <v>2</v>
      </c>
      <c r="S7" s="11">
        <f>IF(T7&gt;V7,1,0)</f>
        <v>1</v>
      </c>
      <c r="T7" s="24">
        <v>25</v>
      </c>
      <c r="U7" s="11" t="str">
        <f>IF(T7="","","－")</f>
        <v>－</v>
      </c>
      <c r="V7" s="24">
        <v>11</v>
      </c>
      <c r="W7" s="11">
        <f>IF(T7&lt;V7,1,0)</f>
        <v>0</v>
      </c>
      <c r="X7" s="12">
        <f>W6+W7+W8</f>
        <v>0</v>
      </c>
      <c r="Y7" s="2">
        <f>Z6+Z7+Z8</f>
        <v>2</v>
      </c>
      <c r="Z7" s="11">
        <f>IF(AA7&gt;AC7,1,0)</f>
        <v>0</v>
      </c>
      <c r="AA7" s="24">
        <v>21</v>
      </c>
      <c r="AB7" s="11" t="str">
        <f>IF(AA7="","","－")</f>
        <v>－</v>
      </c>
      <c r="AC7" s="24">
        <v>25</v>
      </c>
      <c r="AD7" s="11">
        <f>IF(AA7&lt;AC7,1,0)</f>
        <v>1</v>
      </c>
      <c r="AE7" s="12">
        <f>AD6+AD7+AD8</f>
        <v>1</v>
      </c>
      <c r="AF7" s="2">
        <f>AG6+AG7+AG8</f>
        <v>2</v>
      </c>
      <c r="AG7" s="11">
        <f>IF(AH7&gt;AJ7,1,0)</f>
        <v>1</v>
      </c>
      <c r="AH7" s="24">
        <v>25</v>
      </c>
      <c r="AI7" s="11" t="str">
        <f>IF(AH7="","","－")</f>
        <v>－</v>
      </c>
      <c r="AJ7" s="24">
        <v>19</v>
      </c>
      <c r="AK7" s="11">
        <f>IF(AH7&lt;AJ7,1,0)</f>
        <v>0</v>
      </c>
      <c r="AL7" s="12">
        <f>AK6+AK7+AK8</f>
        <v>0</v>
      </c>
      <c r="AM7" s="2">
        <f>AN6+AN7+AN8</f>
        <v>1</v>
      </c>
      <c r="AN7" s="11">
        <f>IF(AO7&gt;AQ7,1,0)</f>
        <v>1</v>
      </c>
      <c r="AO7" s="24">
        <v>25</v>
      </c>
      <c r="AP7" s="11" t="str">
        <f>IF(AO7="","","－")</f>
        <v>－</v>
      </c>
      <c r="AQ7" s="24">
        <v>22</v>
      </c>
      <c r="AR7" s="11">
        <f>IF(AO7&lt;AQ7,1,0)</f>
        <v>0</v>
      </c>
      <c r="AS7" s="12">
        <f>AR6+AR7+AR8</f>
        <v>2</v>
      </c>
      <c r="AT7" s="109">
        <f>SUM(M6:M8,T6:T8,F6:F8,AA6:AA8,AH6:AH8,AO6:AO8)</f>
        <v>308</v>
      </c>
      <c r="AU7" s="110"/>
      <c r="AV7" s="104"/>
      <c r="AW7" s="104"/>
      <c r="AX7" s="107"/>
    </row>
    <row r="8" spans="1:51" ht="12.75" customHeight="1">
      <c r="B8" s="1"/>
      <c r="C8" s="100"/>
      <c r="D8" s="2"/>
      <c r="E8" s="11"/>
      <c r="F8" s="11"/>
      <c r="G8" s="11"/>
      <c r="H8" s="11"/>
      <c r="I8" s="11"/>
      <c r="J8" s="12"/>
      <c r="K8" s="2"/>
      <c r="L8" s="11">
        <f>IF(M8&gt;O8,1,0)</f>
        <v>0</v>
      </c>
      <c r="M8" s="24">
        <v>23</v>
      </c>
      <c r="N8" s="11" t="str">
        <f>IF(M8="","","－")</f>
        <v>－</v>
      </c>
      <c r="O8" s="24">
        <v>25</v>
      </c>
      <c r="P8" s="11">
        <f>IF(M8&lt;O8,1,0)</f>
        <v>1</v>
      </c>
      <c r="Q8" s="12"/>
      <c r="R8" s="2"/>
      <c r="S8" s="11">
        <f>IF(T8&gt;V8,1,0)</f>
        <v>0</v>
      </c>
      <c r="T8" s="24"/>
      <c r="U8" s="11" t="str">
        <f>IF(T8="","","－")</f>
        <v/>
      </c>
      <c r="V8" s="24"/>
      <c r="W8" s="11">
        <f>IF(T8&lt;V8,1,0)</f>
        <v>0</v>
      </c>
      <c r="X8" s="12"/>
      <c r="Y8" s="2"/>
      <c r="Z8" s="11">
        <f>IF(AA8&gt;AC8,1,0)</f>
        <v>1</v>
      </c>
      <c r="AA8" s="24">
        <v>30</v>
      </c>
      <c r="AB8" s="11" t="str">
        <f>IF(AA8="","","－")</f>
        <v>－</v>
      </c>
      <c r="AC8" s="24">
        <v>28</v>
      </c>
      <c r="AD8" s="11">
        <f>IF(AA8&lt;AC8,1,0)</f>
        <v>0</v>
      </c>
      <c r="AE8" s="12"/>
      <c r="AF8" s="2"/>
      <c r="AG8" s="11">
        <f>IF(AH8&gt;AJ8,1,0)</f>
        <v>0</v>
      </c>
      <c r="AH8" s="24"/>
      <c r="AI8" s="11" t="str">
        <f>IF(AH8="","","－")</f>
        <v/>
      </c>
      <c r="AJ8" s="24"/>
      <c r="AK8" s="11">
        <f>IF(AH8&lt;AJ8,1,0)</f>
        <v>0</v>
      </c>
      <c r="AL8" s="12"/>
      <c r="AM8" s="2"/>
      <c r="AN8" s="11">
        <f>IF(AO8&gt;AQ8,1,0)</f>
        <v>0</v>
      </c>
      <c r="AO8" s="24">
        <v>16</v>
      </c>
      <c r="AP8" s="11" t="str">
        <f>IF(AO8="","","－")</f>
        <v>－</v>
      </c>
      <c r="AQ8" s="24">
        <v>25</v>
      </c>
      <c r="AR8" s="11">
        <f>IF(AO8&lt;AQ8,1,0)</f>
        <v>1</v>
      </c>
      <c r="AS8" s="12"/>
      <c r="AT8" s="109">
        <f>SUM(O6:O8,V6:V8,H6:H8,AC6:AC8,AJ6:AJ8,AQ6:AQ8)</f>
        <v>287</v>
      </c>
      <c r="AU8" s="111"/>
      <c r="AV8" s="105"/>
      <c r="AW8" s="105"/>
      <c r="AX8" s="107"/>
    </row>
    <row r="9" spans="1:51" ht="12.75" customHeight="1">
      <c r="B9" s="1"/>
      <c r="C9" s="101"/>
      <c r="D9" s="14"/>
      <c r="E9" s="15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6"/>
      <c r="R9" s="14"/>
      <c r="S9" s="15"/>
      <c r="T9" s="15"/>
      <c r="U9" s="15"/>
      <c r="V9" s="15"/>
      <c r="W9" s="15"/>
      <c r="X9" s="16"/>
      <c r="Y9" s="14"/>
      <c r="Z9" s="15"/>
      <c r="AA9" s="15"/>
      <c r="AB9" s="15"/>
      <c r="AC9" s="15"/>
      <c r="AD9" s="15"/>
      <c r="AE9" s="16"/>
      <c r="AF9" s="14"/>
      <c r="AG9" s="15"/>
      <c r="AH9" s="15"/>
      <c r="AI9" s="15"/>
      <c r="AJ9" s="15"/>
      <c r="AK9" s="15"/>
      <c r="AL9" s="16"/>
      <c r="AM9" s="14"/>
      <c r="AN9" s="15"/>
      <c r="AO9" s="15"/>
      <c r="AP9" s="15"/>
      <c r="AQ9" s="15"/>
      <c r="AR9" s="15"/>
      <c r="AS9" s="16"/>
      <c r="AT9" s="112">
        <f>IF(AT8&gt;0,AT7/AT8,"-")</f>
        <v>1.0731707317073171</v>
      </c>
      <c r="AU9" s="111"/>
      <c r="AV9" s="112">
        <f>IF(AW5&gt;0,AV5/AW5,"-")</f>
        <v>1.6</v>
      </c>
      <c r="AW9" s="110"/>
      <c r="AX9" s="108"/>
    </row>
    <row r="10" spans="1:51" ht="12.75" customHeight="1">
      <c r="B10" s="17"/>
      <c r="C10" s="99" t="s">
        <v>181</v>
      </c>
      <c r="D10" s="11" t="str">
        <f>IF(OR(D12&gt;=2,J12&gt;=2),IF(D12&gt;J12,"○","●"),"-")</f>
        <v>○</v>
      </c>
      <c r="E10" s="18"/>
      <c r="F10" s="18"/>
      <c r="G10" s="18"/>
      <c r="H10" s="18"/>
      <c r="I10" s="18"/>
      <c r="J10" s="19"/>
      <c r="K10" s="20"/>
      <c r="L10" s="18"/>
      <c r="M10" s="18"/>
      <c r="N10" s="18"/>
      <c r="O10" s="18"/>
      <c r="P10" s="18"/>
      <c r="Q10" s="19"/>
      <c r="R10" s="2" t="str">
        <f>IF(OR(R12&gt;=2,X12&gt;=2),IF(R12&gt;X12,"○","●"),"-")</f>
        <v>○</v>
      </c>
      <c r="S10" s="11"/>
      <c r="T10" s="11"/>
      <c r="U10" s="11"/>
      <c r="V10" s="11"/>
      <c r="W10" s="11"/>
      <c r="X10" s="12"/>
      <c r="Y10" s="2" t="str">
        <f>IF(OR(Y12&gt;=2,AE12&gt;=2),IF(Y12&gt;AE12,"○","●"),"-")</f>
        <v>●</v>
      </c>
      <c r="Z10" s="11"/>
      <c r="AA10" s="11"/>
      <c r="AB10" s="11"/>
      <c r="AC10" s="11"/>
      <c r="AD10" s="11"/>
      <c r="AE10" s="12"/>
      <c r="AF10" s="2" t="str">
        <f>IF(OR(AF12&gt;=2,AL12&gt;=2),IF(AF12&gt;AL12,"○","●"),"-")</f>
        <v>○</v>
      </c>
      <c r="AG10" s="11"/>
      <c r="AH10" s="11"/>
      <c r="AI10" s="11"/>
      <c r="AJ10" s="11"/>
      <c r="AK10" s="11"/>
      <c r="AL10" s="12"/>
      <c r="AM10" s="2" t="str">
        <f>IF(OR(AM12&gt;=2,AS12&gt;=2),IF(AM12&gt;AS12,"○","●"),"-")</f>
        <v>●</v>
      </c>
      <c r="AN10" s="11"/>
      <c r="AO10" s="11"/>
      <c r="AP10" s="11"/>
      <c r="AQ10" s="11"/>
      <c r="AR10" s="11"/>
      <c r="AS10" s="12"/>
      <c r="AT10" s="102">
        <f>COUNTIF(D10:AS10,"○")</f>
        <v>3</v>
      </c>
      <c r="AU10" s="102">
        <f>COUNTIF(D10:AS10,"●")</f>
        <v>2</v>
      </c>
      <c r="AV10" s="102">
        <f>D12+K12+R12+Y12+AF12+AM12</f>
        <v>7</v>
      </c>
      <c r="AW10" s="102">
        <f>J12+Q12+X12+AE12+AL12+AS12</f>
        <v>5</v>
      </c>
      <c r="AX10" s="106">
        <v>4</v>
      </c>
    </row>
    <row r="11" spans="1:51" ht="12.75" customHeight="1">
      <c r="B11" s="1"/>
      <c r="C11" s="100"/>
      <c r="D11" s="13"/>
      <c r="E11" s="11">
        <f>IF(F11&gt;H11,1,0)</f>
        <v>1</v>
      </c>
      <c r="F11" s="11">
        <f>IF(O6="","",O6)</f>
        <v>25</v>
      </c>
      <c r="G11" s="11" t="str">
        <f>IF(N6="","",N6)</f>
        <v>－</v>
      </c>
      <c r="H11" s="11">
        <f>IF(M6="","",M6)</f>
        <v>22</v>
      </c>
      <c r="I11" s="11">
        <f>IF(F11&lt;H11,1,0)</f>
        <v>0</v>
      </c>
      <c r="J11" s="12"/>
      <c r="K11" s="2"/>
      <c r="L11" s="11"/>
      <c r="M11" s="11"/>
      <c r="N11" s="11"/>
      <c r="O11" s="11"/>
      <c r="P11" s="11"/>
      <c r="Q11" s="12"/>
      <c r="R11" s="13"/>
      <c r="S11" s="11">
        <f>IF(T11&gt;V11,1,0)</f>
        <v>1</v>
      </c>
      <c r="T11" s="24">
        <v>25</v>
      </c>
      <c r="U11" s="11" t="str">
        <f>IF(T11="","","－")</f>
        <v>－</v>
      </c>
      <c r="V11" s="24">
        <v>15</v>
      </c>
      <c r="W11" s="11">
        <f>IF(T11&lt;V11,1,0)</f>
        <v>0</v>
      </c>
      <c r="X11" s="12"/>
      <c r="Y11" s="13"/>
      <c r="Z11" s="11">
        <f>IF(AA11&gt;AC11,1,0)</f>
        <v>0</v>
      </c>
      <c r="AA11" s="24">
        <v>16</v>
      </c>
      <c r="AB11" s="11"/>
      <c r="AC11" s="24">
        <v>25</v>
      </c>
      <c r="AD11" s="11">
        <f>IF(AA11&lt;AC11,1,0)</f>
        <v>1</v>
      </c>
      <c r="AE11" s="12"/>
      <c r="AF11" s="13"/>
      <c r="AG11" s="11">
        <f>IF(AH11&gt;AJ11,1,0)</f>
        <v>1</v>
      </c>
      <c r="AH11" s="24">
        <v>25</v>
      </c>
      <c r="AI11" s="11" t="str">
        <f>IF(AH11="","","－")</f>
        <v>－</v>
      </c>
      <c r="AJ11" s="24">
        <v>23</v>
      </c>
      <c r="AK11" s="11">
        <f>IF(AH11&lt;AJ11,1,0)</f>
        <v>0</v>
      </c>
      <c r="AL11" s="12"/>
      <c r="AM11" s="13"/>
      <c r="AN11" s="11">
        <f>IF(AO11&gt;AQ11,1,0)</f>
        <v>1</v>
      </c>
      <c r="AO11" s="24">
        <v>25</v>
      </c>
      <c r="AP11" s="11" t="str">
        <f>IF(AO11="","","－")</f>
        <v>－</v>
      </c>
      <c r="AQ11" s="24">
        <v>14</v>
      </c>
      <c r="AR11" s="11">
        <f>IF(AO11&lt;AQ11,1,0)</f>
        <v>0</v>
      </c>
      <c r="AS11" s="12"/>
      <c r="AT11" s="103"/>
      <c r="AU11" s="103"/>
      <c r="AV11" s="104"/>
      <c r="AW11" s="104"/>
      <c r="AX11" s="107"/>
    </row>
    <row r="12" spans="1:51" ht="12.75" customHeight="1">
      <c r="B12" s="1">
        <v>2</v>
      </c>
      <c r="C12" s="100"/>
      <c r="D12" s="11">
        <f>E11+E12+E13</f>
        <v>2</v>
      </c>
      <c r="E12" s="11">
        <f>IF(F12&gt;H12,1,0)</f>
        <v>0</v>
      </c>
      <c r="F12" s="11">
        <f>IF(O7="","",O7)</f>
        <v>24</v>
      </c>
      <c r="G12" s="11" t="str">
        <f>IF(N7="","",N7)</f>
        <v>－</v>
      </c>
      <c r="H12" s="11">
        <f>IF(M7="","",M7)</f>
        <v>26</v>
      </c>
      <c r="I12" s="11">
        <f>IF(F12&lt;H12,1,0)</f>
        <v>1</v>
      </c>
      <c r="J12" s="12">
        <f>I11+I12+I13</f>
        <v>1</v>
      </c>
      <c r="K12" s="2"/>
      <c r="L12" s="11"/>
      <c r="M12" s="11"/>
      <c r="N12" s="11"/>
      <c r="O12" s="11"/>
      <c r="P12" s="11"/>
      <c r="Q12" s="12"/>
      <c r="R12" s="2">
        <f>S11+S12+S13</f>
        <v>2</v>
      </c>
      <c r="S12" s="11">
        <f>IF(T12&gt;V12,1,0)</f>
        <v>1</v>
      </c>
      <c r="T12" s="24">
        <v>25</v>
      </c>
      <c r="U12" s="11" t="str">
        <f>IF(T12="","","－")</f>
        <v>－</v>
      </c>
      <c r="V12" s="24">
        <v>23</v>
      </c>
      <c r="W12" s="11">
        <f>IF(T12&lt;V12,1,0)</f>
        <v>0</v>
      </c>
      <c r="X12" s="12">
        <f>W11+W12+W13</f>
        <v>0</v>
      </c>
      <c r="Y12" s="2">
        <f>Z11+Z12+Z13</f>
        <v>0</v>
      </c>
      <c r="Z12" s="11">
        <f>IF(AA12&gt;AC12,1,0)</f>
        <v>0</v>
      </c>
      <c r="AA12" s="24">
        <v>19</v>
      </c>
      <c r="AB12" s="11" t="str">
        <f>IF(AA12="","","－")</f>
        <v>－</v>
      </c>
      <c r="AC12" s="24">
        <v>25</v>
      </c>
      <c r="AD12" s="11">
        <f>IF(AA12&lt;AC12,1,0)</f>
        <v>1</v>
      </c>
      <c r="AE12" s="12">
        <f>AD11+AD12+AD13</f>
        <v>2</v>
      </c>
      <c r="AF12" s="2">
        <f>AG11+AG12+AG13</f>
        <v>2</v>
      </c>
      <c r="AG12" s="11">
        <f>IF(AH12&gt;AJ12,1,0)</f>
        <v>1</v>
      </c>
      <c r="AH12" s="24">
        <v>25</v>
      </c>
      <c r="AI12" s="11" t="str">
        <f>IF(AH12="","","－")</f>
        <v>－</v>
      </c>
      <c r="AJ12" s="24">
        <v>23</v>
      </c>
      <c r="AK12" s="11">
        <f>IF(AH12&lt;AJ12,1,0)</f>
        <v>0</v>
      </c>
      <c r="AL12" s="12">
        <f>AK11+AK12+AK13</f>
        <v>0</v>
      </c>
      <c r="AM12" s="2">
        <f>AN11+AN12+AN13</f>
        <v>1</v>
      </c>
      <c r="AN12" s="11">
        <f>IF(AO12&gt;AQ12,1,0)</f>
        <v>0</v>
      </c>
      <c r="AO12" s="24">
        <v>22</v>
      </c>
      <c r="AP12" s="11" t="str">
        <f>IF(AO12="","","－")</f>
        <v>－</v>
      </c>
      <c r="AQ12" s="24">
        <v>25</v>
      </c>
      <c r="AR12" s="11">
        <f>IF(AO12&lt;AQ12,1,0)</f>
        <v>1</v>
      </c>
      <c r="AS12" s="12">
        <f>AR11+AR12+AR13</f>
        <v>2</v>
      </c>
      <c r="AT12" s="109">
        <f>SUM(M11:M13,T11:T13,F11:F13,AA11:AA13,AH11:AH13,AO11:AO13)</f>
        <v>270</v>
      </c>
      <c r="AU12" s="110"/>
      <c r="AV12" s="104"/>
      <c r="AW12" s="104"/>
      <c r="AX12" s="107"/>
    </row>
    <row r="13" spans="1:51" ht="12.75" customHeight="1">
      <c r="B13" s="1"/>
      <c r="C13" s="100"/>
      <c r="D13" s="11"/>
      <c r="E13" s="11">
        <f>IF(F13&gt;H13,1,0)</f>
        <v>1</v>
      </c>
      <c r="F13" s="11">
        <f>IF(O8="","",O8)</f>
        <v>25</v>
      </c>
      <c r="G13" s="11" t="str">
        <f>IF(N8="","",N8)</f>
        <v>－</v>
      </c>
      <c r="H13" s="11">
        <f>IF(M8="","",M8)</f>
        <v>23</v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2"/>
      <c r="S13" s="11">
        <f>IF(T13&gt;V13,1,0)</f>
        <v>0</v>
      </c>
      <c r="T13" s="24"/>
      <c r="U13" s="11" t="str">
        <f>IF(T13="","","－")</f>
        <v/>
      </c>
      <c r="V13" s="24"/>
      <c r="W13" s="11">
        <f>IF(T13&lt;V13,1,0)</f>
        <v>0</v>
      </c>
      <c r="X13" s="12"/>
      <c r="Y13" s="2"/>
      <c r="Z13" s="11">
        <f>IF(AA13&gt;AC13,1,0)</f>
        <v>0</v>
      </c>
      <c r="AA13" s="24"/>
      <c r="AB13" s="11" t="str">
        <f>IF(AA13="","","－")</f>
        <v/>
      </c>
      <c r="AC13" s="24"/>
      <c r="AD13" s="11">
        <f>IF(AA13&lt;AC13,1,0)</f>
        <v>0</v>
      </c>
      <c r="AE13" s="12"/>
      <c r="AF13" s="2"/>
      <c r="AG13" s="11">
        <f>IF(AH13&gt;AJ13,1,0)</f>
        <v>0</v>
      </c>
      <c r="AH13" s="24"/>
      <c r="AI13" s="11" t="str">
        <f>IF(AH13="","","－")</f>
        <v/>
      </c>
      <c r="AJ13" s="24"/>
      <c r="AK13" s="11">
        <f>IF(AH13&lt;AJ13,1,0)</f>
        <v>0</v>
      </c>
      <c r="AL13" s="12"/>
      <c r="AM13" s="2"/>
      <c r="AN13" s="11">
        <f>IF(AO13&gt;AQ13,1,0)</f>
        <v>0</v>
      </c>
      <c r="AO13" s="24">
        <v>14</v>
      </c>
      <c r="AP13" s="11" t="str">
        <f>IF(AO13="","","－")</f>
        <v>－</v>
      </c>
      <c r="AQ13" s="24">
        <v>25</v>
      </c>
      <c r="AR13" s="11">
        <f>IF(AO13&lt;AQ13,1,0)</f>
        <v>1</v>
      </c>
      <c r="AS13" s="12"/>
      <c r="AT13" s="109">
        <f>SUM(O11:O13,V11:V13,H11:H13,AC11:AC13,AJ11:AJ13,AQ11:AQ13)</f>
        <v>269</v>
      </c>
      <c r="AU13" s="111"/>
      <c r="AV13" s="105"/>
      <c r="AW13" s="105"/>
      <c r="AX13" s="107"/>
    </row>
    <row r="14" spans="1:51" ht="12.75" customHeight="1">
      <c r="B14" s="21"/>
      <c r="C14" s="101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6"/>
      <c r="R14" s="14"/>
      <c r="S14" s="15"/>
      <c r="T14" s="15"/>
      <c r="U14" s="15"/>
      <c r="V14" s="15"/>
      <c r="W14" s="15"/>
      <c r="X14" s="16"/>
      <c r="Y14" s="14"/>
      <c r="Z14" s="15"/>
      <c r="AA14" s="15"/>
      <c r="AB14" s="15"/>
      <c r="AC14" s="15"/>
      <c r="AD14" s="15"/>
      <c r="AE14" s="16"/>
      <c r="AF14" s="14"/>
      <c r="AG14" s="15"/>
      <c r="AH14" s="15"/>
      <c r="AI14" s="15"/>
      <c r="AJ14" s="15"/>
      <c r="AK14" s="15"/>
      <c r="AL14" s="16"/>
      <c r="AM14" s="14"/>
      <c r="AN14" s="15"/>
      <c r="AO14" s="15"/>
      <c r="AP14" s="15"/>
      <c r="AQ14" s="15"/>
      <c r="AR14" s="15"/>
      <c r="AS14" s="16"/>
      <c r="AT14" s="112">
        <f>IF(AT13&gt;0,AT12/AT13,"-")</f>
        <v>1.003717472118959</v>
      </c>
      <c r="AU14" s="111"/>
      <c r="AV14" s="112">
        <f>IF(AW10&gt;0,AV10/AW10,"-")</f>
        <v>1.4</v>
      </c>
      <c r="AW14" s="110"/>
      <c r="AX14" s="108"/>
    </row>
    <row r="15" spans="1:51" ht="12.75" customHeight="1">
      <c r="B15" s="1"/>
      <c r="C15" s="99" t="s">
        <v>182</v>
      </c>
      <c r="D15" s="11" t="str">
        <f>IF(OR(D17&gt;=2,J17&gt;=2),IF(D17&gt;J17,"○","●"),"-")</f>
        <v>●</v>
      </c>
      <c r="E15" s="18"/>
      <c r="F15" s="18"/>
      <c r="G15" s="18"/>
      <c r="H15" s="18"/>
      <c r="I15" s="18"/>
      <c r="J15" s="19"/>
      <c r="K15" s="11" t="str">
        <f>IF(OR(K17&gt;=2,Q17&gt;=2),IF(K17&gt;Q17,"○","●"),"-")</f>
        <v>●</v>
      </c>
      <c r="L15" s="18"/>
      <c r="M15" s="18"/>
      <c r="N15" s="18"/>
      <c r="O15" s="18"/>
      <c r="P15" s="18"/>
      <c r="Q15" s="19"/>
      <c r="R15" s="20"/>
      <c r="S15" s="18"/>
      <c r="T15" s="18"/>
      <c r="U15" s="18"/>
      <c r="V15" s="18"/>
      <c r="W15" s="18"/>
      <c r="X15" s="19"/>
      <c r="Y15" s="2" t="str">
        <f>IF(OR(Y17&gt;=2,AE17&gt;=2),IF(Y17&gt;AE17,"○","●"),"-")</f>
        <v>●</v>
      </c>
      <c r="Z15" s="11"/>
      <c r="AA15" s="11"/>
      <c r="AB15" s="11"/>
      <c r="AC15" s="11"/>
      <c r="AD15" s="11"/>
      <c r="AE15" s="12"/>
      <c r="AF15" s="2" t="str">
        <f>IF(OR(AF17&gt;=2,AL17&gt;=2),IF(AF17&gt;AL17,"○","●"),"-")</f>
        <v>●</v>
      </c>
      <c r="AG15" s="11"/>
      <c r="AH15" s="11"/>
      <c r="AI15" s="11"/>
      <c r="AJ15" s="11"/>
      <c r="AK15" s="11"/>
      <c r="AL15" s="12"/>
      <c r="AM15" s="2" t="str">
        <f>IF(OR(AM17&gt;=2,AS17&gt;=2),IF(AM17&gt;AS17,"○","●"),"-")</f>
        <v>●</v>
      </c>
      <c r="AN15" s="11"/>
      <c r="AO15" s="11"/>
      <c r="AP15" s="11"/>
      <c r="AQ15" s="11"/>
      <c r="AR15" s="11"/>
      <c r="AS15" s="12"/>
      <c r="AT15" s="102">
        <f>COUNTIF(D15:AS15,"○")</f>
        <v>0</v>
      </c>
      <c r="AU15" s="102">
        <f>COUNTIF(D15:AS15,"●")</f>
        <v>5</v>
      </c>
      <c r="AV15" s="102">
        <f>D17+K17+R17+Y17+AF17+AM17</f>
        <v>0</v>
      </c>
      <c r="AW15" s="102">
        <f>J17+Q17+X17+AE17+AL17+AS17</f>
        <v>10</v>
      </c>
      <c r="AX15" s="106">
        <v>6</v>
      </c>
    </row>
    <row r="16" spans="1:51" ht="12.75" customHeight="1">
      <c r="B16" s="1"/>
      <c r="C16" s="100"/>
      <c r="D16" s="13"/>
      <c r="E16" s="11">
        <f>IF(F16&gt;H16,1,0)</f>
        <v>0</v>
      </c>
      <c r="F16" s="11">
        <f>IF(V6="","",V6)</f>
        <v>18</v>
      </c>
      <c r="G16" s="11" t="str">
        <f>IF(U6="","",U6)</f>
        <v>－</v>
      </c>
      <c r="H16" s="11">
        <f>IF(T6="","",T6)</f>
        <v>25</v>
      </c>
      <c r="I16" s="11">
        <f>IF(F16&lt;H16,1,0)</f>
        <v>1</v>
      </c>
      <c r="J16" s="12"/>
      <c r="K16" s="13"/>
      <c r="L16" s="11">
        <f>IF(M16&gt;O16,1,0)</f>
        <v>0</v>
      </c>
      <c r="M16" s="11">
        <f>IF(V11="","",V11)</f>
        <v>15</v>
      </c>
      <c r="N16" s="11" t="str">
        <f>IF(U11="","",U11)</f>
        <v>－</v>
      </c>
      <c r="O16" s="11">
        <f>IF(T11="","",T11)</f>
        <v>25</v>
      </c>
      <c r="P16" s="11">
        <f>IF(M16&lt;O16,1,0)</f>
        <v>1</v>
      </c>
      <c r="Q16" s="12"/>
      <c r="R16" s="2"/>
      <c r="S16" s="11"/>
      <c r="T16" s="11"/>
      <c r="U16" s="11"/>
      <c r="V16" s="11"/>
      <c r="W16" s="11"/>
      <c r="X16" s="12"/>
      <c r="Y16" s="13"/>
      <c r="Z16" s="11">
        <f>IF(AA16&gt;AC16,1,0)</f>
        <v>0</v>
      </c>
      <c r="AA16" s="24">
        <v>16</v>
      </c>
      <c r="AB16" s="11" t="str">
        <f>IF(AA16="","","－")</f>
        <v>－</v>
      </c>
      <c r="AC16" s="24">
        <v>25</v>
      </c>
      <c r="AD16" s="11">
        <f>IF(AA16&lt;AC16,1,0)</f>
        <v>1</v>
      </c>
      <c r="AE16" s="12"/>
      <c r="AF16" s="13"/>
      <c r="AG16" s="11">
        <f>IF(AH16&gt;AJ16,1,0)</f>
        <v>0</v>
      </c>
      <c r="AH16" s="24">
        <v>9</v>
      </c>
      <c r="AI16" s="11" t="str">
        <f>IF(AH16="","","－")</f>
        <v>－</v>
      </c>
      <c r="AJ16" s="24">
        <v>25</v>
      </c>
      <c r="AK16" s="11">
        <f>IF(AH16&lt;AJ16,1,0)</f>
        <v>1</v>
      </c>
      <c r="AL16" s="12"/>
      <c r="AM16" s="13"/>
      <c r="AN16" s="11">
        <f>IF(AO16&gt;AQ16,1,0)</f>
        <v>0</v>
      </c>
      <c r="AO16" s="24">
        <v>14</v>
      </c>
      <c r="AP16" s="11" t="str">
        <f>IF(AO16="","","－")</f>
        <v>－</v>
      </c>
      <c r="AQ16" s="24">
        <v>25</v>
      </c>
      <c r="AR16" s="11">
        <f>IF(AO16&lt;AQ16,1,0)</f>
        <v>1</v>
      </c>
      <c r="AS16" s="12"/>
      <c r="AT16" s="103"/>
      <c r="AU16" s="103"/>
      <c r="AV16" s="104"/>
      <c r="AW16" s="104"/>
      <c r="AX16" s="107"/>
    </row>
    <row r="17" spans="2:50" ht="12.75" customHeight="1">
      <c r="B17" s="1">
        <v>3</v>
      </c>
      <c r="C17" s="100"/>
      <c r="D17" s="11">
        <f>E16+E17+E18</f>
        <v>0</v>
      </c>
      <c r="E17" s="11">
        <f>IF(F17&gt;H17,1,0)</f>
        <v>0</v>
      </c>
      <c r="F17" s="11">
        <f>IF(V7="","",V7)</f>
        <v>11</v>
      </c>
      <c r="G17" s="11" t="str">
        <f>IF(U7="","",U7)</f>
        <v>－</v>
      </c>
      <c r="H17" s="11">
        <f>IF(T7="","",T7)</f>
        <v>25</v>
      </c>
      <c r="I17" s="11">
        <f>IF(F17&lt;H17,1,0)</f>
        <v>1</v>
      </c>
      <c r="J17" s="12">
        <f>I16+I17+I18</f>
        <v>2</v>
      </c>
      <c r="K17" s="11">
        <f>L16+L17+L18</f>
        <v>0</v>
      </c>
      <c r="L17" s="11">
        <f>IF(M17&gt;O17,1,0)</f>
        <v>0</v>
      </c>
      <c r="M17" s="11">
        <f>IF(V12="","",V12)</f>
        <v>23</v>
      </c>
      <c r="N17" s="11" t="str">
        <f>IF(U12="","",U12)</f>
        <v>－</v>
      </c>
      <c r="O17" s="11">
        <f>IF(T12="","",T12)</f>
        <v>25</v>
      </c>
      <c r="P17" s="11">
        <f>IF(M17&lt;O17,1,0)</f>
        <v>1</v>
      </c>
      <c r="Q17" s="12">
        <f>P16+P17+P18</f>
        <v>2</v>
      </c>
      <c r="R17" s="2"/>
      <c r="S17" s="11"/>
      <c r="T17" s="11"/>
      <c r="U17" s="11"/>
      <c r="V17" s="11"/>
      <c r="W17" s="11"/>
      <c r="X17" s="12"/>
      <c r="Y17" s="2">
        <f>Z16+Z17+Z18</f>
        <v>0</v>
      </c>
      <c r="Z17" s="11">
        <f>IF(AA17&gt;AC17,1,0)</f>
        <v>0</v>
      </c>
      <c r="AA17" s="24">
        <v>19</v>
      </c>
      <c r="AB17" s="11" t="str">
        <f>IF(AA17="","","－")</f>
        <v>－</v>
      </c>
      <c r="AC17" s="24">
        <v>25</v>
      </c>
      <c r="AD17" s="11">
        <f>IF(AA17&lt;AC17,1,0)</f>
        <v>1</v>
      </c>
      <c r="AE17" s="12">
        <f>AD16+AD17+AD18</f>
        <v>2</v>
      </c>
      <c r="AF17" s="2">
        <f>AG16+AG17+AG18</f>
        <v>0</v>
      </c>
      <c r="AG17" s="11">
        <f>IF(AH17&gt;AJ17,1,0)</f>
        <v>0</v>
      </c>
      <c r="AH17" s="24">
        <v>20</v>
      </c>
      <c r="AI17" s="11" t="str">
        <f>IF(AH17="","","－")</f>
        <v>－</v>
      </c>
      <c r="AJ17" s="24">
        <v>25</v>
      </c>
      <c r="AK17" s="11">
        <f>IF(AH17&lt;AJ17,1,0)</f>
        <v>1</v>
      </c>
      <c r="AL17" s="12">
        <f>AK16+AK17+AK18</f>
        <v>2</v>
      </c>
      <c r="AM17" s="2">
        <f>AN16+AN17+AN18</f>
        <v>0</v>
      </c>
      <c r="AN17" s="11">
        <f>IF(AO17&gt;AQ17,1,0)</f>
        <v>0</v>
      </c>
      <c r="AO17" s="24">
        <v>19</v>
      </c>
      <c r="AP17" s="11" t="str">
        <f>IF(AO17="","","－")</f>
        <v>－</v>
      </c>
      <c r="AQ17" s="24">
        <v>25</v>
      </c>
      <c r="AR17" s="11">
        <f>IF(AO17&lt;AQ17,1,0)</f>
        <v>1</v>
      </c>
      <c r="AS17" s="12">
        <f>AR16+AR17+AR18</f>
        <v>2</v>
      </c>
      <c r="AT17" s="109">
        <f>SUM(M16:M18,T16:T18,F16:F18,AA16:AA18,AH16:AH18,AO16:AO18)</f>
        <v>164</v>
      </c>
      <c r="AU17" s="110"/>
      <c r="AV17" s="104"/>
      <c r="AW17" s="104"/>
      <c r="AX17" s="107"/>
    </row>
    <row r="18" spans="2:50" ht="12.75" customHeight="1">
      <c r="B18" s="1"/>
      <c r="C18" s="100"/>
      <c r="D18" s="11"/>
      <c r="E18" s="11">
        <f>IF(F18&gt;H18,1,0)</f>
        <v>0</v>
      </c>
      <c r="F18" s="11" t="str">
        <f>IF(V8="","",V8)</f>
        <v/>
      </c>
      <c r="G18" s="11" t="str">
        <f>IF(U8="","",U8)</f>
        <v/>
      </c>
      <c r="H18" s="11" t="str">
        <f>IF(T8="","",T8)</f>
        <v/>
      </c>
      <c r="I18" s="11">
        <f>IF(F18&lt;H18,1,0)</f>
        <v>0</v>
      </c>
      <c r="J18" s="12"/>
      <c r="K18" s="11"/>
      <c r="L18" s="11">
        <f>IF(M18&gt;O18,1,0)</f>
        <v>0</v>
      </c>
      <c r="M18" s="11" t="str">
        <f>IF(V13="","",V13)</f>
        <v/>
      </c>
      <c r="N18" s="11" t="str">
        <f>IF(U13="","",U13)</f>
        <v/>
      </c>
      <c r="O18" s="11" t="str">
        <f>IF(T13="","",T13)</f>
        <v/>
      </c>
      <c r="P18" s="11">
        <f>IF(M18&lt;O18,1,0)</f>
        <v>0</v>
      </c>
      <c r="Q18" s="12"/>
      <c r="R18" s="2"/>
      <c r="S18" s="11"/>
      <c r="T18" s="11"/>
      <c r="U18" s="11"/>
      <c r="V18" s="11"/>
      <c r="W18" s="11"/>
      <c r="X18" s="12"/>
      <c r="Y18" s="2"/>
      <c r="Z18" s="11">
        <f>IF(AA18&gt;AC18,1,0)</f>
        <v>0</v>
      </c>
      <c r="AA18" s="24"/>
      <c r="AB18" s="11" t="str">
        <f>IF(AA18="","","－")</f>
        <v/>
      </c>
      <c r="AC18" s="24"/>
      <c r="AD18" s="11">
        <f>IF(AA18&lt;AC18,1,0)</f>
        <v>0</v>
      </c>
      <c r="AE18" s="12"/>
      <c r="AF18" s="2"/>
      <c r="AG18" s="11">
        <f>IF(AH18&gt;AJ18,1,0)</f>
        <v>0</v>
      </c>
      <c r="AH18" s="24"/>
      <c r="AI18" s="11" t="str">
        <f>IF(AH18="","","－")</f>
        <v/>
      </c>
      <c r="AJ18" s="24"/>
      <c r="AK18" s="11">
        <f>IF(AH18&lt;AJ18,1,0)</f>
        <v>0</v>
      </c>
      <c r="AL18" s="12"/>
      <c r="AM18" s="2"/>
      <c r="AN18" s="11">
        <f>IF(AO18&gt;AQ18,1,0)</f>
        <v>0</v>
      </c>
      <c r="AO18" s="24"/>
      <c r="AP18" s="11" t="str">
        <f>IF(AO18="","","－")</f>
        <v/>
      </c>
      <c r="AQ18" s="24"/>
      <c r="AR18" s="11">
        <f>IF(AO18&lt;AQ18,1,0)</f>
        <v>0</v>
      </c>
      <c r="AS18" s="12"/>
      <c r="AT18" s="109">
        <f>SUM(O16:O18,V16:V18,H16:H18,AC16:AC18,AJ16:AJ18,AQ16:AQ18)</f>
        <v>250</v>
      </c>
      <c r="AU18" s="111"/>
      <c r="AV18" s="105"/>
      <c r="AW18" s="105"/>
      <c r="AX18" s="107"/>
    </row>
    <row r="19" spans="2:50" ht="12.75" customHeight="1">
      <c r="B19" s="1"/>
      <c r="C19" s="101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6"/>
      <c r="Y19" s="14"/>
      <c r="Z19" s="15"/>
      <c r="AA19" s="15"/>
      <c r="AB19" s="15"/>
      <c r="AC19" s="22"/>
      <c r="AD19" s="15"/>
      <c r="AE19" s="16"/>
      <c r="AF19" s="14"/>
      <c r="AG19" s="15"/>
      <c r="AH19" s="15"/>
      <c r="AI19" s="15"/>
      <c r="AJ19" s="15"/>
      <c r="AK19" s="15"/>
      <c r="AL19" s="16"/>
      <c r="AM19" s="14"/>
      <c r="AN19" s="15"/>
      <c r="AO19" s="15"/>
      <c r="AP19" s="15"/>
      <c r="AQ19" s="15"/>
      <c r="AR19" s="15"/>
      <c r="AS19" s="16"/>
      <c r="AT19" s="112">
        <f>IF(AT18&gt;0,AT17/AT18,"-")</f>
        <v>0.65600000000000003</v>
      </c>
      <c r="AU19" s="111"/>
      <c r="AV19" s="112">
        <f>IF(AW15&gt;0,AV15/AW15,"-")</f>
        <v>0</v>
      </c>
      <c r="AW19" s="110"/>
      <c r="AX19" s="108"/>
    </row>
    <row r="20" spans="2:50" ht="12.75" customHeight="1">
      <c r="B20" s="17"/>
      <c r="C20" s="99" t="s">
        <v>183</v>
      </c>
      <c r="D20" s="11" t="str">
        <f>IF(OR(D22&gt;=2,J22&gt;=2),IF(D22&gt;J22,"○","●"),"-")</f>
        <v>●</v>
      </c>
      <c r="E20" s="18"/>
      <c r="F20" s="18"/>
      <c r="G20" s="18"/>
      <c r="H20" s="18"/>
      <c r="I20" s="18"/>
      <c r="J20" s="19"/>
      <c r="K20" s="11" t="str">
        <f>IF(OR(K22&gt;=2,Q22&gt;=2),IF(K22&gt;Q22,"○","●"),"-")</f>
        <v>○</v>
      </c>
      <c r="L20" s="18"/>
      <c r="M20" s="18"/>
      <c r="N20" s="18"/>
      <c r="O20" s="18"/>
      <c r="P20" s="18"/>
      <c r="Q20" s="19"/>
      <c r="R20" s="11" t="str">
        <f>IF(OR(R22&gt;=2,X22&gt;=2),IF(R22&gt;X22,"○","●"),"-")</f>
        <v>○</v>
      </c>
      <c r="S20" s="18"/>
      <c r="T20" s="18"/>
      <c r="U20" s="18"/>
      <c r="V20" s="18"/>
      <c r="W20" s="18"/>
      <c r="X20" s="19"/>
      <c r="Y20" s="20"/>
      <c r="Z20" s="18"/>
      <c r="AA20" s="18"/>
      <c r="AB20" s="18"/>
      <c r="AC20" s="18"/>
      <c r="AD20" s="18"/>
      <c r="AE20" s="19"/>
      <c r="AF20" s="2" t="str">
        <f>IF(OR(AF22&gt;=2,AL22&gt;=2),IF(AF22&gt;AL22,"○","●"),"-")</f>
        <v>○</v>
      </c>
      <c r="AG20" s="11"/>
      <c r="AH20" s="11"/>
      <c r="AI20" s="11"/>
      <c r="AJ20" s="11"/>
      <c r="AK20" s="11"/>
      <c r="AL20" s="12"/>
      <c r="AM20" s="2" t="str">
        <f>IF(OR(AM22&gt;=2,AS22&gt;=2),IF(AM22&gt;AS22,"○","●"),"-")</f>
        <v>●</v>
      </c>
      <c r="AN20" s="11"/>
      <c r="AO20" s="11"/>
      <c r="AP20" s="11"/>
      <c r="AQ20" s="11"/>
      <c r="AR20" s="11"/>
      <c r="AS20" s="12"/>
      <c r="AT20" s="102">
        <f>COUNTIF(D20:AS20,"○")</f>
        <v>3</v>
      </c>
      <c r="AU20" s="102">
        <f>COUNTIF(D20:AS20,"●")</f>
        <v>2</v>
      </c>
      <c r="AV20" s="102">
        <f>D22+K22+R22+Y22+AF22+AM22</f>
        <v>7</v>
      </c>
      <c r="AW20" s="102">
        <f>J22+Q22+X22+AE22+AL22+AS22</f>
        <v>4</v>
      </c>
      <c r="AX20" s="106">
        <v>2</v>
      </c>
    </row>
    <row r="21" spans="2:50" ht="12.75" customHeight="1">
      <c r="B21" s="1"/>
      <c r="C21" s="100"/>
      <c r="D21" s="23"/>
      <c r="E21" s="11">
        <f>IF(F21&gt;H21,1,0)</f>
        <v>0</v>
      </c>
      <c r="F21" s="11">
        <f>IF(AC6="","",AC6)</f>
        <v>17</v>
      </c>
      <c r="G21" s="11" t="str">
        <f>IF(AB6="","",AB6)</f>
        <v>－</v>
      </c>
      <c r="H21" s="11">
        <f>IF(AA6="","",AA6)</f>
        <v>25</v>
      </c>
      <c r="I21" s="11">
        <f>IF(F21&lt;H21,1,0)</f>
        <v>1</v>
      </c>
      <c r="J21" s="12"/>
      <c r="K21" s="13"/>
      <c r="L21" s="11">
        <f>IF(M21&gt;O21,1,0)</f>
        <v>1</v>
      </c>
      <c r="M21" s="11">
        <f>IF(AC11="","",AC11)</f>
        <v>25</v>
      </c>
      <c r="N21" s="11" t="str">
        <f>IF(AB11="","",AB11)</f>
        <v/>
      </c>
      <c r="O21" s="11">
        <f>IF(AA11="","",AA11)</f>
        <v>16</v>
      </c>
      <c r="P21" s="11">
        <f>IF(M21&lt;O21,1,0)</f>
        <v>0</v>
      </c>
      <c r="Q21" s="12"/>
      <c r="R21" s="13"/>
      <c r="S21" s="11">
        <f>IF(T21&gt;V21,1,0)</f>
        <v>1</v>
      </c>
      <c r="T21" s="11">
        <f>IF(AC16="","",AC16)</f>
        <v>25</v>
      </c>
      <c r="U21" s="11" t="str">
        <f>IF(AB16="","",AB16)</f>
        <v>－</v>
      </c>
      <c r="V21" s="11">
        <f>IF(AA16="","",AA16)</f>
        <v>16</v>
      </c>
      <c r="W21" s="11">
        <f>IF(T21&lt;V21,1,0)</f>
        <v>0</v>
      </c>
      <c r="X21" s="12"/>
      <c r="Y21" s="2"/>
      <c r="Z21" s="11"/>
      <c r="AA21" s="11"/>
      <c r="AB21" s="11"/>
      <c r="AC21" s="11"/>
      <c r="AD21" s="11"/>
      <c r="AE21" s="12"/>
      <c r="AF21" s="13"/>
      <c r="AG21" s="11">
        <f>IF(AH21&gt;AJ21,1,0)</f>
        <v>1</v>
      </c>
      <c r="AH21" s="24">
        <v>26</v>
      </c>
      <c r="AI21" s="11" t="str">
        <f>IF(AH21="","","－")</f>
        <v>－</v>
      </c>
      <c r="AJ21" s="24">
        <v>24</v>
      </c>
      <c r="AK21" s="11">
        <f>IF(AH21&lt;AJ21,1,0)</f>
        <v>0</v>
      </c>
      <c r="AL21" s="12"/>
      <c r="AM21" s="13"/>
      <c r="AN21" s="11">
        <f>IF(AO21&gt;AQ21,1,0)</f>
        <v>0</v>
      </c>
      <c r="AO21" s="24">
        <v>14</v>
      </c>
      <c r="AP21" s="11" t="str">
        <f>IF(AO21="","","－")</f>
        <v>－</v>
      </c>
      <c r="AQ21" s="24">
        <v>25</v>
      </c>
      <c r="AR21" s="11">
        <f>IF(AO21&lt;AQ21,1,0)</f>
        <v>1</v>
      </c>
      <c r="AS21" s="12"/>
      <c r="AT21" s="103"/>
      <c r="AU21" s="103"/>
      <c r="AV21" s="104"/>
      <c r="AW21" s="104"/>
      <c r="AX21" s="107"/>
    </row>
    <row r="22" spans="2:50" ht="12.75" customHeight="1">
      <c r="B22" s="1">
        <v>4</v>
      </c>
      <c r="C22" s="100"/>
      <c r="D22" s="11">
        <f>E21+E22+E23</f>
        <v>1</v>
      </c>
      <c r="E22" s="11">
        <f>IF(F22&gt;H22,1,0)</f>
        <v>1</v>
      </c>
      <c r="F22" s="11">
        <f>IF(AC7="","",AC7)</f>
        <v>25</v>
      </c>
      <c r="G22" s="11" t="str">
        <f>IF(AB7="","",AB7)</f>
        <v>－</v>
      </c>
      <c r="H22" s="11">
        <f>IF(AA7="","",AA7)</f>
        <v>21</v>
      </c>
      <c r="I22" s="11">
        <f>IF(F22&lt;H22,1,0)</f>
        <v>0</v>
      </c>
      <c r="J22" s="12">
        <f>I21+I22+I23</f>
        <v>2</v>
      </c>
      <c r="K22" s="11">
        <f>L21+L22+L23</f>
        <v>2</v>
      </c>
      <c r="L22" s="11">
        <f>IF(M22&gt;O22,1,0)</f>
        <v>1</v>
      </c>
      <c r="M22" s="11">
        <f>IF(AC12="","",AC12)</f>
        <v>25</v>
      </c>
      <c r="N22" s="11" t="str">
        <f>IF(AB12="","",AB12)</f>
        <v>－</v>
      </c>
      <c r="O22" s="11">
        <f>IF(AA12="","",AA12)</f>
        <v>19</v>
      </c>
      <c r="P22" s="11">
        <f>IF(M22&lt;O22,1,0)</f>
        <v>0</v>
      </c>
      <c r="Q22" s="12">
        <f>P21+P22+P23</f>
        <v>0</v>
      </c>
      <c r="R22" s="11">
        <f>S21+S22+S23</f>
        <v>2</v>
      </c>
      <c r="S22" s="11">
        <f>IF(T22&gt;V22,1,0)</f>
        <v>1</v>
      </c>
      <c r="T22" s="11">
        <f>IF(AC17="","",AC17)</f>
        <v>25</v>
      </c>
      <c r="U22" s="11" t="str">
        <f>IF(AB17="","",AB17)</f>
        <v>－</v>
      </c>
      <c r="V22" s="11">
        <f>IF(AA17="","",AA17)</f>
        <v>19</v>
      </c>
      <c r="W22" s="11">
        <f>IF(T22&lt;V22,1,0)</f>
        <v>0</v>
      </c>
      <c r="X22" s="12">
        <f>W21+W22+W23</f>
        <v>0</v>
      </c>
      <c r="Y22" s="2"/>
      <c r="Z22" s="11"/>
      <c r="AA22" s="11"/>
      <c r="AB22" s="11"/>
      <c r="AC22" s="11"/>
      <c r="AD22" s="11"/>
      <c r="AE22" s="12"/>
      <c r="AF22" s="2">
        <f>AG21+AG22+AG23</f>
        <v>2</v>
      </c>
      <c r="AG22" s="11">
        <f>IF(AH22&gt;AJ22,1,0)</f>
        <v>1</v>
      </c>
      <c r="AH22" s="24">
        <v>25</v>
      </c>
      <c r="AI22" s="11" t="str">
        <f>IF(AH22="","","－")</f>
        <v>－</v>
      </c>
      <c r="AJ22" s="24">
        <v>23</v>
      </c>
      <c r="AK22" s="11">
        <f>IF(AH22&lt;AJ22,1,0)</f>
        <v>0</v>
      </c>
      <c r="AL22" s="12">
        <f>AK21+AK22+AK23</f>
        <v>0</v>
      </c>
      <c r="AM22" s="2">
        <f>AN21+AN22+AN23</f>
        <v>0</v>
      </c>
      <c r="AN22" s="11">
        <f>IF(AO22&gt;AQ22,1,0)</f>
        <v>0</v>
      </c>
      <c r="AO22" s="24">
        <v>21</v>
      </c>
      <c r="AP22" s="11" t="str">
        <f>IF(AO22="","","－")</f>
        <v>－</v>
      </c>
      <c r="AQ22" s="24">
        <v>25</v>
      </c>
      <c r="AR22" s="11">
        <f>IF(AO22&lt;AQ22,1,0)</f>
        <v>1</v>
      </c>
      <c r="AS22" s="12">
        <f>AR21+AR22+AR23</f>
        <v>2</v>
      </c>
      <c r="AT22" s="109">
        <f>SUM(M21:M23,T21:T23,F21:F23,AA21:AA23,AH21:AH23,AO21:AO23)</f>
        <v>256</v>
      </c>
      <c r="AU22" s="110"/>
      <c r="AV22" s="104"/>
      <c r="AW22" s="104"/>
      <c r="AX22" s="107"/>
    </row>
    <row r="23" spans="2:50" ht="12.75" customHeight="1">
      <c r="B23" s="1"/>
      <c r="C23" s="100"/>
      <c r="D23" s="11"/>
      <c r="E23" s="11">
        <f>IF(F23&gt;H23,1,0)</f>
        <v>0</v>
      </c>
      <c r="F23" s="11">
        <f>IF(AC8="","",AC8)</f>
        <v>28</v>
      </c>
      <c r="G23" s="11" t="str">
        <f>IF(AB8="","",AB8)</f>
        <v>－</v>
      </c>
      <c r="H23" s="11">
        <f>IF(AA8="","",AA8)</f>
        <v>30</v>
      </c>
      <c r="I23" s="11">
        <f>IF(F23&lt;H23,1,0)</f>
        <v>1</v>
      </c>
      <c r="J23" s="12"/>
      <c r="K23" s="11"/>
      <c r="L23" s="11">
        <f>IF(M23&gt;O23,1,0)</f>
        <v>0</v>
      </c>
      <c r="M23" s="11" t="str">
        <f>IF(AC13="","",AC13)</f>
        <v/>
      </c>
      <c r="N23" s="11" t="str">
        <f>IF(AB13="","",AB13)</f>
        <v/>
      </c>
      <c r="O23" s="11" t="str">
        <f>IF(AA13="","",AA13)</f>
        <v/>
      </c>
      <c r="P23" s="11">
        <f>IF(M23&lt;O23,1,0)</f>
        <v>0</v>
      </c>
      <c r="Q23" s="12"/>
      <c r="R23" s="11"/>
      <c r="S23" s="11">
        <f>IF(T23&gt;V23,1,0)</f>
        <v>0</v>
      </c>
      <c r="T23" s="11" t="str">
        <f>IF(AC18="","",AC18)</f>
        <v/>
      </c>
      <c r="U23" s="11" t="str">
        <f>IF(AB18="","",AB18)</f>
        <v/>
      </c>
      <c r="V23" s="11" t="str">
        <f>IF(AA18="","",AA18)</f>
        <v/>
      </c>
      <c r="W23" s="11">
        <f>IF(T23&lt;V23,1,0)</f>
        <v>0</v>
      </c>
      <c r="X23" s="12"/>
      <c r="Y23" s="2"/>
      <c r="Z23" s="11"/>
      <c r="AA23" s="11"/>
      <c r="AB23" s="11"/>
      <c r="AC23" s="11"/>
      <c r="AD23" s="11"/>
      <c r="AE23" s="12"/>
      <c r="AF23" s="2"/>
      <c r="AG23" s="11">
        <f>IF(AH23&gt;AJ23,1,0)</f>
        <v>0</v>
      </c>
      <c r="AH23" s="24"/>
      <c r="AI23" s="11" t="str">
        <f>IF(AH23="","","－")</f>
        <v/>
      </c>
      <c r="AJ23" s="24"/>
      <c r="AK23" s="11">
        <f>IF(AH23&lt;AJ23,1,0)</f>
        <v>0</v>
      </c>
      <c r="AL23" s="12"/>
      <c r="AM23" s="2"/>
      <c r="AN23" s="11">
        <f>IF(AO23&gt;AQ23,1,0)</f>
        <v>0</v>
      </c>
      <c r="AO23" s="24"/>
      <c r="AP23" s="11" t="str">
        <f>IF(AO23="","","－")</f>
        <v/>
      </c>
      <c r="AQ23" s="24"/>
      <c r="AR23" s="11">
        <f>IF(AO23&lt;AQ23,1,0)</f>
        <v>0</v>
      </c>
      <c r="AS23" s="12"/>
      <c r="AT23" s="109">
        <f>SUM(O21:O23,V21:V23,H21:H23,AC21:AC23,AJ21:AJ23,AQ21:AQ23)</f>
        <v>243</v>
      </c>
      <c r="AU23" s="111"/>
      <c r="AV23" s="105"/>
      <c r="AW23" s="105"/>
      <c r="AX23" s="107"/>
    </row>
    <row r="24" spans="2:50" ht="12.75" customHeight="1">
      <c r="B24" s="21"/>
      <c r="C24" s="101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6"/>
      <c r="Y24" s="14"/>
      <c r="Z24" s="15"/>
      <c r="AA24" s="15"/>
      <c r="AB24" s="15"/>
      <c r="AC24" s="15"/>
      <c r="AD24" s="15"/>
      <c r="AE24" s="16"/>
      <c r="AF24" s="14"/>
      <c r="AG24" s="15"/>
      <c r="AH24" s="15"/>
      <c r="AI24" s="15"/>
      <c r="AJ24" s="15"/>
      <c r="AK24" s="15"/>
      <c r="AL24" s="16"/>
      <c r="AM24" s="14"/>
      <c r="AN24" s="15"/>
      <c r="AO24" s="15"/>
      <c r="AP24" s="15"/>
      <c r="AQ24" s="15"/>
      <c r="AR24" s="15"/>
      <c r="AS24" s="16"/>
      <c r="AT24" s="112">
        <f>IF(AT23&gt;0,AT22/AT23,"-")</f>
        <v>1.0534979423868314</v>
      </c>
      <c r="AU24" s="111"/>
      <c r="AV24" s="112">
        <f>IF(AW20&gt;0,AV20/AW20,"-")</f>
        <v>1.75</v>
      </c>
      <c r="AW24" s="110"/>
      <c r="AX24" s="108"/>
    </row>
    <row r="25" spans="2:50" ht="12.75" customHeight="1">
      <c r="B25" s="1"/>
      <c r="C25" s="99" t="s">
        <v>184</v>
      </c>
      <c r="D25" s="11" t="str">
        <f>IF(OR(D27&gt;=2,J27&gt;=2),IF(D27&gt;J27,"○","●"),"-")</f>
        <v>●</v>
      </c>
      <c r="E25" s="18"/>
      <c r="F25" s="18"/>
      <c r="G25" s="18"/>
      <c r="H25" s="18"/>
      <c r="I25" s="18"/>
      <c r="J25" s="19"/>
      <c r="K25" s="11" t="str">
        <f>IF(OR(K27&gt;=2,Q27&gt;=2),IF(K27&gt;Q27,"○","●"),"-")</f>
        <v>●</v>
      </c>
      <c r="L25" s="18"/>
      <c r="M25" s="18"/>
      <c r="N25" s="18"/>
      <c r="O25" s="18"/>
      <c r="P25" s="18"/>
      <c r="Q25" s="19"/>
      <c r="R25" s="11" t="str">
        <f>IF(OR(R27&gt;=2,X27&gt;=2),IF(R27&gt;X27,"○","●"),"-")</f>
        <v>○</v>
      </c>
      <c r="S25" s="18"/>
      <c r="T25" s="18"/>
      <c r="U25" s="18"/>
      <c r="V25" s="18"/>
      <c r="W25" s="18"/>
      <c r="X25" s="19"/>
      <c r="Y25" s="11" t="str">
        <f>IF(OR(Y27&gt;=2,AE27&gt;=2),IF(Y27&gt;AE27,"○","●"),"-")</f>
        <v>●</v>
      </c>
      <c r="Z25" s="18"/>
      <c r="AA25" s="18"/>
      <c r="AB25" s="18"/>
      <c r="AC25" s="18"/>
      <c r="AD25" s="18"/>
      <c r="AE25" s="19"/>
      <c r="AF25" s="20"/>
      <c r="AG25" s="18"/>
      <c r="AH25" s="18"/>
      <c r="AI25" s="18"/>
      <c r="AJ25" s="18"/>
      <c r="AK25" s="18"/>
      <c r="AL25" s="19"/>
      <c r="AM25" s="2" t="str">
        <f>IF(OR(AM27&gt;=2,AS27&gt;=2),IF(AM27&gt;AS27,"○","●"),"-")</f>
        <v>●</v>
      </c>
      <c r="AN25" s="11"/>
      <c r="AO25" s="11"/>
      <c r="AP25" s="11"/>
      <c r="AQ25" s="11"/>
      <c r="AR25" s="11"/>
      <c r="AS25" s="12"/>
      <c r="AT25" s="102">
        <f>COUNTIF(D25:AS25,"○")</f>
        <v>1</v>
      </c>
      <c r="AU25" s="102">
        <f>COUNTIF(D25:AS25,"●")</f>
        <v>4</v>
      </c>
      <c r="AV25" s="102">
        <f>D27+K27+R27+Y27+AF27+AM27</f>
        <v>3</v>
      </c>
      <c r="AW25" s="102">
        <f>J27+Q27+X27+AE27+AL27+AS27</f>
        <v>8</v>
      </c>
      <c r="AX25" s="106">
        <v>5</v>
      </c>
    </row>
    <row r="26" spans="2:50" ht="12.75" customHeight="1">
      <c r="B26" s="1"/>
      <c r="C26" s="100"/>
      <c r="D26" s="23"/>
      <c r="E26" s="11">
        <f>IF(F26&gt;H26,1,0)</f>
        <v>0</v>
      </c>
      <c r="F26" s="11">
        <f>IF(AJ6="","",AJ6)</f>
        <v>23</v>
      </c>
      <c r="G26" s="11" t="str">
        <f>IF(AI6="","",AI6)</f>
        <v>－</v>
      </c>
      <c r="H26" s="11">
        <f>IF(AH6="","",AH6)</f>
        <v>25</v>
      </c>
      <c r="I26" s="11">
        <f>IF(F26&lt;H26,1,0)</f>
        <v>1</v>
      </c>
      <c r="J26" s="12"/>
      <c r="K26" s="23"/>
      <c r="L26" s="11">
        <f>IF(M26&gt;O26,1,0)</f>
        <v>0</v>
      </c>
      <c r="M26" s="11">
        <f>IF(AJ11="","",AJ11)</f>
        <v>23</v>
      </c>
      <c r="N26" s="11" t="str">
        <f>IF(AI11="","",AI11)</f>
        <v>－</v>
      </c>
      <c r="O26" s="11">
        <f>IF(AH11="","",AH11)</f>
        <v>25</v>
      </c>
      <c r="P26" s="11">
        <f>IF(M26&lt;O26,1,0)</f>
        <v>1</v>
      </c>
      <c r="Q26" s="12"/>
      <c r="R26" s="13"/>
      <c r="S26" s="11">
        <f>IF(T26&gt;V26,1,0)</f>
        <v>1</v>
      </c>
      <c r="T26" s="11">
        <f>IF(AJ16="","",AJ16)</f>
        <v>25</v>
      </c>
      <c r="U26" s="11" t="str">
        <f>IF(AI16="","",AI16)</f>
        <v>－</v>
      </c>
      <c r="V26" s="11">
        <f>IF(AH16="","",AH16)</f>
        <v>9</v>
      </c>
      <c r="W26" s="11">
        <f>IF(T26&lt;V26,1,0)</f>
        <v>0</v>
      </c>
      <c r="X26" s="12"/>
      <c r="Y26" s="13"/>
      <c r="Z26" s="11">
        <f>IF(AA26&gt;AC26,1,0)</f>
        <v>0</v>
      </c>
      <c r="AA26" s="11">
        <f>IF(AJ21="","",AJ21)</f>
        <v>24</v>
      </c>
      <c r="AB26" s="11" t="str">
        <f>IF(AI21="","",AI21)</f>
        <v>－</v>
      </c>
      <c r="AC26" s="11">
        <f>IF(AH21="","",AH21)</f>
        <v>26</v>
      </c>
      <c r="AD26" s="11">
        <f>IF(AA26&lt;AC26,1,0)</f>
        <v>1</v>
      </c>
      <c r="AE26" s="12"/>
      <c r="AF26" s="2"/>
      <c r="AG26" s="11"/>
      <c r="AH26" s="11"/>
      <c r="AI26" s="11"/>
      <c r="AJ26" s="11"/>
      <c r="AK26" s="11"/>
      <c r="AL26" s="12"/>
      <c r="AM26" s="13"/>
      <c r="AN26" s="11">
        <f>IF(AO26&gt;AQ26,1,0)</f>
        <v>1</v>
      </c>
      <c r="AO26" s="24">
        <v>25</v>
      </c>
      <c r="AP26" s="11" t="str">
        <f>IF(AO26="","","－")</f>
        <v>－</v>
      </c>
      <c r="AQ26" s="24">
        <v>19</v>
      </c>
      <c r="AR26" s="11">
        <f>IF(AO26&lt;AQ26,1,0)</f>
        <v>0</v>
      </c>
      <c r="AS26" s="12"/>
      <c r="AT26" s="103"/>
      <c r="AU26" s="103"/>
      <c r="AV26" s="104"/>
      <c r="AW26" s="104"/>
      <c r="AX26" s="107"/>
    </row>
    <row r="27" spans="2:50" ht="12.75" customHeight="1">
      <c r="B27" s="1">
        <v>5</v>
      </c>
      <c r="C27" s="100"/>
      <c r="D27" s="11">
        <f>E26+E27+E28</f>
        <v>0</v>
      </c>
      <c r="E27" s="11">
        <f>IF(F27&gt;H27,1,0)</f>
        <v>0</v>
      </c>
      <c r="F27" s="11">
        <f>IF(AJ7="","",AJ7)</f>
        <v>19</v>
      </c>
      <c r="G27" s="11" t="str">
        <f>IF(AI7="","",AI7)</f>
        <v>－</v>
      </c>
      <c r="H27" s="11">
        <f>IF(AH7="","",AH7)</f>
        <v>25</v>
      </c>
      <c r="I27" s="11">
        <f>IF(F27&lt;H27,1,0)</f>
        <v>1</v>
      </c>
      <c r="J27" s="12">
        <f>I26+I27+I28</f>
        <v>2</v>
      </c>
      <c r="K27" s="11">
        <f>L26+L27+L28</f>
        <v>0</v>
      </c>
      <c r="L27" s="11">
        <f>IF(M27&gt;O27,1,0)</f>
        <v>0</v>
      </c>
      <c r="M27" s="11">
        <f>IF(AJ12="","",AJ12)</f>
        <v>23</v>
      </c>
      <c r="N27" s="11" t="str">
        <f>IF(AI12="","",AI12)</f>
        <v>－</v>
      </c>
      <c r="O27" s="11">
        <f>IF(AH12="","",AH12)</f>
        <v>25</v>
      </c>
      <c r="P27" s="11">
        <f>IF(M27&lt;O27,1,0)</f>
        <v>1</v>
      </c>
      <c r="Q27" s="12">
        <f>P26+P27+P28</f>
        <v>2</v>
      </c>
      <c r="R27" s="11">
        <f>S26+S27+S28</f>
        <v>2</v>
      </c>
      <c r="S27" s="11">
        <f>IF(T27&gt;V27,1,0)</f>
        <v>1</v>
      </c>
      <c r="T27" s="11">
        <f>IF(AJ17="","",AJ17)</f>
        <v>25</v>
      </c>
      <c r="U27" s="11" t="str">
        <f>IF(AI17="","",AI17)</f>
        <v>－</v>
      </c>
      <c r="V27" s="11">
        <f>IF(AH17="","",AH17)</f>
        <v>20</v>
      </c>
      <c r="W27" s="11">
        <f>IF(T27&lt;V27,1,0)</f>
        <v>0</v>
      </c>
      <c r="X27" s="12">
        <f>W26+W27+W28</f>
        <v>0</v>
      </c>
      <c r="Y27" s="11">
        <f>Z26+Z27+Z28</f>
        <v>0</v>
      </c>
      <c r="Z27" s="11">
        <f>IF(AA27&gt;AC27,1,0)</f>
        <v>0</v>
      </c>
      <c r="AA27" s="11">
        <f>IF(AJ22="","",AJ22)</f>
        <v>23</v>
      </c>
      <c r="AB27" s="11" t="str">
        <f>IF(AI22="","",AI22)</f>
        <v>－</v>
      </c>
      <c r="AC27" s="11">
        <f>IF(AH22="","",AH22)</f>
        <v>25</v>
      </c>
      <c r="AD27" s="11">
        <f>IF(AA27&lt;AC27,1,0)</f>
        <v>1</v>
      </c>
      <c r="AE27" s="12">
        <f>AD26+AD27+AD28</f>
        <v>2</v>
      </c>
      <c r="AF27" s="2"/>
      <c r="AG27" s="11"/>
      <c r="AH27" s="11"/>
      <c r="AI27" s="11"/>
      <c r="AJ27" s="11"/>
      <c r="AK27" s="11"/>
      <c r="AL27" s="12"/>
      <c r="AM27" s="2">
        <f>AN26+AN27+AN28</f>
        <v>1</v>
      </c>
      <c r="AN27" s="11">
        <f>IF(AO27&gt;AQ27,1,0)</f>
        <v>0</v>
      </c>
      <c r="AO27" s="24">
        <v>11</v>
      </c>
      <c r="AP27" s="11" t="str">
        <f>IF(AO27="","","－")</f>
        <v>－</v>
      </c>
      <c r="AQ27" s="24">
        <v>25</v>
      </c>
      <c r="AR27" s="11">
        <f>IF(AO27&lt;AQ27,1,0)</f>
        <v>1</v>
      </c>
      <c r="AS27" s="12">
        <f>AR26+AR27+AR28</f>
        <v>2</v>
      </c>
      <c r="AT27" s="109">
        <f>SUM(M26:M28,T26:T28,F26:F28,AA26:AA28,AH26:AH28,AO26:AO28)</f>
        <v>239</v>
      </c>
      <c r="AU27" s="110"/>
      <c r="AV27" s="104"/>
      <c r="AW27" s="104"/>
      <c r="AX27" s="107"/>
    </row>
    <row r="28" spans="2:50" ht="12.75" customHeight="1">
      <c r="B28" s="1"/>
      <c r="C28" s="100"/>
      <c r="D28" s="11"/>
      <c r="E28" s="11">
        <f>IF(F28&gt;H28,1,0)</f>
        <v>0</v>
      </c>
      <c r="F28" s="11" t="str">
        <f>IF(AJ8="","",AJ8)</f>
        <v/>
      </c>
      <c r="G28" s="11" t="str">
        <f>IF(AI8="","",AI8)</f>
        <v/>
      </c>
      <c r="H28" s="11" t="str">
        <f>IF(AH8="","",AH8)</f>
        <v/>
      </c>
      <c r="I28" s="11">
        <f>IF(F28&lt;H28,1,0)</f>
        <v>0</v>
      </c>
      <c r="J28" s="12"/>
      <c r="K28" s="11"/>
      <c r="L28" s="11">
        <f>IF(M28&gt;O28,1,0)</f>
        <v>0</v>
      </c>
      <c r="M28" s="11" t="str">
        <f>IF(AJ13="","",AJ13)</f>
        <v/>
      </c>
      <c r="N28" s="11" t="str">
        <f>IF(AI13="","",AI13)</f>
        <v/>
      </c>
      <c r="O28" s="11" t="str">
        <f>IF(AH13="","",AH13)</f>
        <v/>
      </c>
      <c r="P28" s="11">
        <f>IF(M28&lt;O28,1,0)</f>
        <v>0</v>
      </c>
      <c r="Q28" s="12"/>
      <c r="R28" s="11"/>
      <c r="S28" s="11">
        <f>IF(T28&gt;V28,1,0)</f>
        <v>0</v>
      </c>
      <c r="T28" s="11" t="str">
        <f>IF(AJ18="","",AJ18)</f>
        <v/>
      </c>
      <c r="U28" s="11" t="str">
        <f>IF(AI18="","",AI18)</f>
        <v/>
      </c>
      <c r="V28" s="11" t="str">
        <f>IF(AH18="","",AH18)</f>
        <v/>
      </c>
      <c r="W28" s="11">
        <f>IF(T28&lt;V28,1,0)</f>
        <v>0</v>
      </c>
      <c r="X28" s="12"/>
      <c r="Y28" s="11"/>
      <c r="Z28" s="11">
        <f>IF(AA28&gt;AC28,1,0)</f>
        <v>0</v>
      </c>
      <c r="AA28" s="11" t="str">
        <f>IF(AJ23="","",AJ23)</f>
        <v/>
      </c>
      <c r="AB28" s="11" t="str">
        <f>IF(AI23="","",AI23)</f>
        <v/>
      </c>
      <c r="AC28" s="11" t="str">
        <f>IF(AH23="","",AH23)</f>
        <v/>
      </c>
      <c r="AD28" s="11">
        <f>IF(AA28&lt;AC28,1,0)</f>
        <v>0</v>
      </c>
      <c r="AE28" s="12"/>
      <c r="AF28" s="2"/>
      <c r="AG28" s="11"/>
      <c r="AH28" s="11"/>
      <c r="AI28" s="11"/>
      <c r="AJ28" s="11"/>
      <c r="AK28" s="11"/>
      <c r="AL28" s="12"/>
      <c r="AM28" s="2"/>
      <c r="AN28" s="11">
        <f>IF(AO28&gt;AQ28,1,0)</f>
        <v>0</v>
      </c>
      <c r="AO28" s="24">
        <v>18</v>
      </c>
      <c r="AP28" s="11" t="str">
        <f>IF(AO28="","","－")</f>
        <v>－</v>
      </c>
      <c r="AQ28" s="24">
        <v>25</v>
      </c>
      <c r="AR28" s="11">
        <f>IF(AO28&lt;AQ28,1,0)</f>
        <v>1</v>
      </c>
      <c r="AS28" s="12"/>
      <c r="AT28" s="109">
        <f>SUM(O26:O28,V26:V28,H26:H28,AC26:AC28,AJ26:AJ28,AQ26:AQ28)</f>
        <v>249</v>
      </c>
      <c r="AU28" s="111"/>
      <c r="AV28" s="105"/>
      <c r="AW28" s="105"/>
      <c r="AX28" s="107"/>
    </row>
    <row r="29" spans="2:50" ht="12.75" customHeight="1">
      <c r="B29" s="1"/>
      <c r="C29" s="101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6"/>
      <c r="Y29" s="15"/>
      <c r="Z29" s="15"/>
      <c r="AA29" s="15"/>
      <c r="AB29" s="15"/>
      <c r="AC29" s="15"/>
      <c r="AD29" s="15"/>
      <c r="AE29" s="16"/>
      <c r="AF29" s="14"/>
      <c r="AG29" s="15"/>
      <c r="AH29" s="15"/>
      <c r="AI29" s="15"/>
      <c r="AJ29" s="15"/>
      <c r="AK29" s="15"/>
      <c r="AL29" s="16"/>
      <c r="AM29" s="14"/>
      <c r="AN29" s="15"/>
      <c r="AO29" s="15"/>
      <c r="AP29" s="15"/>
      <c r="AQ29" s="15"/>
      <c r="AR29" s="15"/>
      <c r="AS29" s="16"/>
      <c r="AT29" s="112">
        <f>IF(AT28&gt;0,AT27/AT28,"-")</f>
        <v>0.95983935742971882</v>
      </c>
      <c r="AU29" s="111"/>
      <c r="AV29" s="112">
        <f>IF(AW25&gt;0,AV25/AW25,"-")</f>
        <v>0.375</v>
      </c>
      <c r="AW29" s="110"/>
      <c r="AX29" s="108"/>
    </row>
    <row r="30" spans="2:50" ht="12.75" customHeight="1">
      <c r="B30" s="17"/>
      <c r="C30" s="99" t="s">
        <v>185</v>
      </c>
      <c r="D30" s="11" t="str">
        <f>IF(OR(D32&gt;=2,J32&gt;=2),IF(D32&gt;J32,"○","●"),"-")</f>
        <v>○</v>
      </c>
      <c r="E30" s="18"/>
      <c r="F30" s="18"/>
      <c r="G30" s="18"/>
      <c r="H30" s="18"/>
      <c r="I30" s="18"/>
      <c r="J30" s="19"/>
      <c r="K30" s="11" t="str">
        <f>IF(OR(K32&gt;=2,Q32&gt;=2),IF(K32&gt;Q32,"○","●"),"-")</f>
        <v>○</v>
      </c>
      <c r="L30" s="18"/>
      <c r="M30" s="18"/>
      <c r="N30" s="18"/>
      <c r="O30" s="18"/>
      <c r="P30" s="18"/>
      <c r="Q30" s="19"/>
      <c r="R30" s="11" t="str">
        <f>IF(OR(R32&gt;=2,X32&gt;=2),IF(R32&gt;X32,"○","●"),"-")</f>
        <v>○</v>
      </c>
      <c r="S30" s="18"/>
      <c r="T30" s="18"/>
      <c r="U30" s="18"/>
      <c r="V30" s="18"/>
      <c r="W30" s="18"/>
      <c r="X30" s="19"/>
      <c r="Y30" s="11" t="str">
        <f>IF(OR(Y32&gt;=2,AE32&gt;=2),IF(Y32&gt;AE32,"○","●"),"-")</f>
        <v>○</v>
      </c>
      <c r="Z30" s="18"/>
      <c r="AA30" s="18"/>
      <c r="AB30" s="18"/>
      <c r="AC30" s="18"/>
      <c r="AD30" s="18"/>
      <c r="AE30" s="19"/>
      <c r="AF30" s="11" t="str">
        <f>IF(OR(AF32&gt;=2,AL32&gt;=2),IF(AF32&gt;AL32,"○","●"),"-")</f>
        <v>○</v>
      </c>
      <c r="AG30" s="18"/>
      <c r="AH30" s="18"/>
      <c r="AI30" s="18"/>
      <c r="AJ30" s="18"/>
      <c r="AK30" s="18"/>
      <c r="AL30" s="19"/>
      <c r="AM30" s="20"/>
      <c r="AN30" s="18"/>
      <c r="AO30" s="18"/>
      <c r="AP30" s="18"/>
      <c r="AQ30" s="18"/>
      <c r="AR30" s="18"/>
      <c r="AS30" s="19"/>
      <c r="AT30" s="102">
        <f>COUNTIF(D30:AS30,"○")</f>
        <v>5</v>
      </c>
      <c r="AU30" s="102">
        <f>COUNTIF(D30:AS30,"●")</f>
        <v>0</v>
      </c>
      <c r="AV30" s="102">
        <f>D32+K32+R32+Y32+AF32+AM32</f>
        <v>10</v>
      </c>
      <c r="AW30" s="102">
        <f>J32+Q32+X32+AE32+AL32+AS32</f>
        <v>3</v>
      </c>
      <c r="AX30" s="106">
        <v>1</v>
      </c>
    </row>
    <row r="31" spans="2:50" ht="12.75" customHeight="1">
      <c r="B31" s="1"/>
      <c r="C31" s="100"/>
      <c r="D31" s="13"/>
      <c r="E31" s="11">
        <f>IF(F31&gt;H31,1,0)</f>
        <v>1</v>
      </c>
      <c r="F31" s="11">
        <f>IF(AQ6="","",AQ6)</f>
        <v>25</v>
      </c>
      <c r="G31" s="11" t="str">
        <f>IF(AP6="","",AP6)</f>
        <v>－</v>
      </c>
      <c r="H31" s="11">
        <f>IF(AO6="","",AO6)</f>
        <v>20</v>
      </c>
      <c r="I31" s="11">
        <f>IF(F31&lt;H31,1,0)</f>
        <v>0</v>
      </c>
      <c r="J31" s="12"/>
      <c r="K31" s="23"/>
      <c r="L31" s="11">
        <f>IF(M31&gt;O31,1,0)</f>
        <v>0</v>
      </c>
      <c r="M31" s="11">
        <f>IF(AQ11="","",AQ11)</f>
        <v>14</v>
      </c>
      <c r="N31" s="11" t="str">
        <f>IF(AP11="","",AP11)</f>
        <v>－</v>
      </c>
      <c r="O31" s="11">
        <f>IF(AO11="","",AO11)</f>
        <v>25</v>
      </c>
      <c r="P31" s="11">
        <f>IF(M31&lt;O31,1,0)</f>
        <v>1</v>
      </c>
      <c r="Q31" s="12"/>
      <c r="R31" s="23"/>
      <c r="S31" s="11">
        <f>IF(T31&gt;V31,1,0)</f>
        <v>1</v>
      </c>
      <c r="T31" s="11">
        <f>IF(AQ16="","",AQ16)</f>
        <v>25</v>
      </c>
      <c r="U31" s="11" t="str">
        <f>IF(AP16="","",AP16)</f>
        <v>－</v>
      </c>
      <c r="V31" s="11">
        <f>IF(AO16="","",AO16)</f>
        <v>14</v>
      </c>
      <c r="W31" s="11">
        <f>IF(T31&lt;V31,1,0)</f>
        <v>0</v>
      </c>
      <c r="X31" s="12"/>
      <c r="Y31" s="13"/>
      <c r="Z31" s="11">
        <f>IF(AA31&gt;AC31,1,0)</f>
        <v>1</v>
      </c>
      <c r="AA31" s="11">
        <f>IF(AQ21="","",AQ21)</f>
        <v>25</v>
      </c>
      <c r="AB31" s="11" t="str">
        <f>IF(AP21="","",AP21)</f>
        <v>－</v>
      </c>
      <c r="AC31" s="11">
        <f>IF(AO21="","",AO21)</f>
        <v>14</v>
      </c>
      <c r="AD31" s="11">
        <f>IF(AA31&lt;AC31,1,0)</f>
        <v>0</v>
      </c>
      <c r="AE31" s="12"/>
      <c r="AF31" s="13"/>
      <c r="AG31" s="11">
        <f>IF(AH31&gt;AJ31,1,0)</f>
        <v>0</v>
      </c>
      <c r="AH31" s="11">
        <f>IF(AQ26="","",AQ26)</f>
        <v>19</v>
      </c>
      <c r="AI31" s="11" t="str">
        <f>IF(AP26="","",AP26)</f>
        <v>－</v>
      </c>
      <c r="AJ31" s="11">
        <f>IF(AO26="","",AO26)</f>
        <v>25</v>
      </c>
      <c r="AK31" s="11">
        <f>IF(AH31&lt;AJ31,1,0)</f>
        <v>1</v>
      </c>
      <c r="AL31" s="12"/>
      <c r="AM31" s="2"/>
      <c r="AN31" s="11"/>
      <c r="AO31" s="11"/>
      <c r="AP31" s="11"/>
      <c r="AQ31" s="11"/>
      <c r="AR31" s="11"/>
      <c r="AS31" s="12"/>
      <c r="AT31" s="103"/>
      <c r="AU31" s="103"/>
      <c r="AV31" s="104"/>
      <c r="AW31" s="104"/>
      <c r="AX31" s="107"/>
    </row>
    <row r="32" spans="2:50" ht="12.75" customHeight="1">
      <c r="B32" s="1">
        <v>6</v>
      </c>
      <c r="C32" s="100"/>
      <c r="D32" s="11">
        <f>E31+E32+E33</f>
        <v>2</v>
      </c>
      <c r="E32" s="11">
        <f>IF(F32&gt;H32,1,0)</f>
        <v>0</v>
      </c>
      <c r="F32" s="11">
        <f>IF(AQ7="","",AQ7)</f>
        <v>22</v>
      </c>
      <c r="G32" s="11" t="str">
        <f>IF(AP7="","",AP7)</f>
        <v>－</v>
      </c>
      <c r="H32" s="11">
        <f>IF(AO7="","",AO7)</f>
        <v>25</v>
      </c>
      <c r="I32" s="11">
        <f>IF(F32&lt;H32,1,0)</f>
        <v>1</v>
      </c>
      <c r="J32" s="12">
        <f>I31+I32+I33</f>
        <v>1</v>
      </c>
      <c r="K32" s="11">
        <f>L31+L32+L33</f>
        <v>2</v>
      </c>
      <c r="L32" s="11">
        <f>IF(M32&gt;O32,1,0)</f>
        <v>1</v>
      </c>
      <c r="M32" s="11">
        <f>IF(AQ12="","",AQ12)</f>
        <v>25</v>
      </c>
      <c r="N32" s="11" t="str">
        <f>IF(AP12="","",AP12)</f>
        <v>－</v>
      </c>
      <c r="O32" s="11">
        <f>IF(AO12="","",AO12)</f>
        <v>22</v>
      </c>
      <c r="P32" s="11">
        <f>IF(M32&lt;O32,1,0)</f>
        <v>0</v>
      </c>
      <c r="Q32" s="12">
        <f>P31+P32+P33</f>
        <v>1</v>
      </c>
      <c r="R32" s="11">
        <f>S31+S32+S33</f>
        <v>2</v>
      </c>
      <c r="S32" s="11">
        <f>IF(T32&gt;V32,1,0)</f>
        <v>1</v>
      </c>
      <c r="T32" s="11">
        <f>IF(AQ17="","",AQ17)</f>
        <v>25</v>
      </c>
      <c r="U32" s="11" t="str">
        <f>IF(AP17="","",AP17)</f>
        <v>－</v>
      </c>
      <c r="V32" s="11">
        <f>IF(AO17="","",AO17)</f>
        <v>19</v>
      </c>
      <c r="W32" s="11">
        <f>IF(T32&lt;V32,1,0)</f>
        <v>0</v>
      </c>
      <c r="X32" s="12">
        <f>W31+W32+W33</f>
        <v>0</v>
      </c>
      <c r="Y32" s="11">
        <f>Z31+Z32+Z33</f>
        <v>2</v>
      </c>
      <c r="Z32" s="11">
        <f>IF(AA32&gt;AC32,1,0)</f>
        <v>1</v>
      </c>
      <c r="AA32" s="11">
        <f>IF(AQ22="","",AQ22)</f>
        <v>25</v>
      </c>
      <c r="AB32" s="11" t="str">
        <f>IF(AP22="","",AP22)</f>
        <v>－</v>
      </c>
      <c r="AC32" s="11">
        <f>IF(AO22="","",AO22)</f>
        <v>21</v>
      </c>
      <c r="AD32" s="11">
        <f>IF(AA32&lt;AC32,1,0)</f>
        <v>0</v>
      </c>
      <c r="AE32" s="12">
        <f>AD31+AD32+AD33</f>
        <v>0</v>
      </c>
      <c r="AF32" s="11">
        <f>AG31+AG32+AG33</f>
        <v>2</v>
      </c>
      <c r="AG32" s="11">
        <f>IF(AH32&gt;AJ32,1,0)</f>
        <v>1</v>
      </c>
      <c r="AH32" s="11">
        <f>IF(AQ27="","",AQ27)</f>
        <v>25</v>
      </c>
      <c r="AI32" s="11" t="str">
        <f>IF(AP27="","",AP27)</f>
        <v>－</v>
      </c>
      <c r="AJ32" s="11">
        <f>IF(AO27="","",AO27)</f>
        <v>11</v>
      </c>
      <c r="AK32" s="11">
        <f>IF(AH32&lt;AJ32,1,0)</f>
        <v>0</v>
      </c>
      <c r="AL32" s="12">
        <f>AK31+AK32+AK33</f>
        <v>1</v>
      </c>
      <c r="AM32" s="2"/>
      <c r="AN32" s="11"/>
      <c r="AO32" s="11"/>
      <c r="AP32" s="11"/>
      <c r="AQ32" s="11"/>
      <c r="AR32" s="11"/>
      <c r="AS32" s="12"/>
      <c r="AT32" s="109">
        <f>SUM(M31:M33,T31:T33,F31:F33,AA31:AA33,AH31:AH33,AO31:AO33)</f>
        <v>305</v>
      </c>
      <c r="AU32" s="110"/>
      <c r="AV32" s="104"/>
      <c r="AW32" s="104"/>
      <c r="AX32" s="107"/>
    </row>
    <row r="33" spans="2:50" ht="12.75" customHeight="1">
      <c r="B33" s="1"/>
      <c r="C33" s="100"/>
      <c r="D33" s="11"/>
      <c r="E33" s="11">
        <f>IF(F33&gt;H33,1,0)</f>
        <v>1</v>
      </c>
      <c r="F33" s="11">
        <f>IF(AQ8="","",AQ8)</f>
        <v>25</v>
      </c>
      <c r="G33" s="11" t="str">
        <f>IF(AP8="","",AP8)</f>
        <v>－</v>
      </c>
      <c r="H33" s="11">
        <f>IF(AO8="","",AO8)</f>
        <v>16</v>
      </c>
      <c r="I33" s="11">
        <f>IF(F33&lt;H33,1,0)</f>
        <v>0</v>
      </c>
      <c r="J33" s="12"/>
      <c r="K33" s="11"/>
      <c r="L33" s="11">
        <f>IF(M33&gt;O33,1,0)</f>
        <v>1</v>
      </c>
      <c r="M33" s="11">
        <f>IF(AQ13="","",AQ13)</f>
        <v>25</v>
      </c>
      <c r="N33" s="11" t="str">
        <f>IF(AP13="","",AP13)</f>
        <v>－</v>
      </c>
      <c r="O33" s="11">
        <f>IF(AO13="","",AO13)</f>
        <v>14</v>
      </c>
      <c r="P33" s="11">
        <f>IF(M33&lt;O33,1,0)</f>
        <v>0</v>
      </c>
      <c r="Q33" s="12"/>
      <c r="R33" s="11"/>
      <c r="S33" s="11">
        <f>IF(T33&gt;V33,1,0)</f>
        <v>0</v>
      </c>
      <c r="T33" s="11" t="str">
        <f>IF(AQ18="","",AQ18)</f>
        <v/>
      </c>
      <c r="U33" s="11" t="str">
        <f>IF(AP18="","",AP18)</f>
        <v/>
      </c>
      <c r="V33" s="11" t="str">
        <f>IF(AO18="","",AO18)</f>
        <v/>
      </c>
      <c r="W33" s="11">
        <f>IF(T33&lt;V33,1,0)</f>
        <v>0</v>
      </c>
      <c r="X33" s="12"/>
      <c r="Y33" s="11"/>
      <c r="Z33" s="11">
        <f>IF(AA33&gt;AC33,1,0)</f>
        <v>0</v>
      </c>
      <c r="AA33" s="11" t="str">
        <f>IF(AQ23="","",AQ23)</f>
        <v/>
      </c>
      <c r="AB33" s="11" t="str">
        <f>IF(AP23="","",AP23)</f>
        <v/>
      </c>
      <c r="AC33" s="11" t="str">
        <f>IF(AO23="","",AO23)</f>
        <v/>
      </c>
      <c r="AD33" s="11">
        <f>IF(AA33&lt;AC33,1,0)</f>
        <v>0</v>
      </c>
      <c r="AE33" s="12"/>
      <c r="AF33" s="11"/>
      <c r="AG33" s="11">
        <f>IF(AH33&gt;AJ33,1,0)</f>
        <v>1</v>
      </c>
      <c r="AH33" s="11">
        <f>IF(AQ28="","",AQ28)</f>
        <v>25</v>
      </c>
      <c r="AI33" s="11" t="str">
        <f>IF(AP28="","",AP28)</f>
        <v>－</v>
      </c>
      <c r="AJ33" s="11">
        <f>IF(AO28="","",AO28)</f>
        <v>18</v>
      </c>
      <c r="AK33" s="11">
        <f>IF(AH33&lt;AJ33,1,0)</f>
        <v>0</v>
      </c>
      <c r="AL33" s="12"/>
      <c r="AM33" s="2"/>
      <c r="AN33" s="11"/>
      <c r="AO33" s="11"/>
      <c r="AP33" s="11"/>
      <c r="AQ33" s="11"/>
      <c r="AR33" s="11"/>
      <c r="AS33" s="12"/>
      <c r="AT33" s="109">
        <f>SUM(O31:O33,V31:V33,H31:H33,AC31:AC33,AJ31:AJ33,AQ31:AQ33)</f>
        <v>244</v>
      </c>
      <c r="AU33" s="111"/>
      <c r="AV33" s="105"/>
      <c r="AW33" s="105"/>
      <c r="AX33" s="107"/>
    </row>
    <row r="34" spans="2:50" ht="12.75" customHeight="1">
      <c r="B34" s="21"/>
      <c r="C34" s="101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6"/>
      <c r="Y34" s="15"/>
      <c r="Z34" s="15"/>
      <c r="AA34" s="15"/>
      <c r="AB34" s="15"/>
      <c r="AC34" s="15"/>
      <c r="AD34" s="15"/>
      <c r="AE34" s="16"/>
      <c r="AF34" s="15"/>
      <c r="AG34" s="15"/>
      <c r="AH34" s="15"/>
      <c r="AI34" s="15"/>
      <c r="AJ34" s="15"/>
      <c r="AK34" s="15"/>
      <c r="AL34" s="16"/>
      <c r="AM34" s="14"/>
      <c r="AN34" s="15"/>
      <c r="AO34" s="15"/>
      <c r="AP34" s="15"/>
      <c r="AQ34" s="15"/>
      <c r="AR34" s="15"/>
      <c r="AS34" s="16"/>
      <c r="AT34" s="112">
        <f>IF(AT33&gt;0,AT32/AT33,"-")</f>
        <v>1.25</v>
      </c>
      <c r="AU34" s="111"/>
      <c r="AV34" s="112">
        <f>IF(AW30&gt;0,AV30/AW30,"-")</f>
        <v>3.3333333333333335</v>
      </c>
      <c r="AW34" s="110"/>
      <c r="AX34" s="108"/>
    </row>
    <row r="37" spans="2:50">
      <c r="C37" s="124" t="s">
        <v>127</v>
      </c>
      <c r="D37" s="124"/>
      <c r="E37" s="124"/>
      <c r="F37" s="124"/>
    </row>
    <row r="38" spans="2:50">
      <c r="B38" t="s">
        <v>99</v>
      </c>
      <c r="C38" s="71" t="s">
        <v>131</v>
      </c>
      <c r="D38" s="71"/>
      <c r="E38" s="71"/>
      <c r="F38" s="122" t="s">
        <v>123</v>
      </c>
      <c r="G38" s="122"/>
      <c r="H38" s="122"/>
      <c r="I38" s="122"/>
      <c r="J38" s="122"/>
    </row>
    <row r="39" spans="2:50">
      <c r="B39" t="s">
        <v>101</v>
      </c>
      <c r="C39" s="66" t="s">
        <v>128</v>
      </c>
      <c r="D39" s="71"/>
      <c r="E39" s="71"/>
      <c r="F39" s="122" t="s">
        <v>132</v>
      </c>
      <c r="G39" s="122"/>
      <c r="H39" s="122"/>
      <c r="I39" s="122"/>
      <c r="J39" s="122"/>
    </row>
    <row r="40" spans="2:50">
      <c r="B40" t="s">
        <v>103</v>
      </c>
      <c r="C40" s="66" t="s">
        <v>129</v>
      </c>
      <c r="D40" s="71"/>
      <c r="E40" s="71"/>
      <c r="F40" s="122" t="s">
        <v>110</v>
      </c>
      <c r="G40" s="122"/>
      <c r="H40" s="122"/>
      <c r="I40" s="122"/>
      <c r="J40" s="122"/>
    </row>
    <row r="41" spans="2:50">
      <c r="B41" t="s">
        <v>105</v>
      </c>
      <c r="C41" s="66" t="s">
        <v>181</v>
      </c>
      <c r="D41" s="71"/>
      <c r="E41" s="71"/>
      <c r="F41" s="122" t="s">
        <v>132</v>
      </c>
      <c r="G41" s="122"/>
      <c r="H41" s="122"/>
      <c r="I41" s="122"/>
      <c r="J41" s="122"/>
    </row>
    <row r="42" spans="2:50">
      <c r="B42" t="s">
        <v>107</v>
      </c>
      <c r="C42" s="66" t="s">
        <v>130</v>
      </c>
      <c r="D42" s="71"/>
      <c r="E42" s="71"/>
      <c r="F42" s="122" t="s">
        <v>125</v>
      </c>
      <c r="G42" s="122"/>
      <c r="H42" s="122"/>
      <c r="I42" s="122"/>
      <c r="J42" s="122"/>
    </row>
    <row r="43" spans="2:50">
      <c r="B43" t="s">
        <v>114</v>
      </c>
      <c r="C43" s="66" t="s">
        <v>72</v>
      </c>
      <c r="D43" s="72"/>
      <c r="E43" s="72"/>
      <c r="F43" s="123" t="s">
        <v>116</v>
      </c>
      <c r="G43" s="123"/>
      <c r="H43" s="123"/>
      <c r="I43" s="123"/>
      <c r="J43" s="123"/>
    </row>
    <row r="44" spans="2:50">
      <c r="C44" s="73"/>
      <c r="D44" s="72"/>
      <c r="E44" s="72"/>
      <c r="F44" s="72"/>
      <c r="G44" s="72"/>
      <c r="H44" s="72"/>
      <c r="I44" s="72"/>
      <c r="J44" s="72"/>
    </row>
    <row r="45" spans="2:50">
      <c r="B45" s="124" t="s">
        <v>52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</row>
  </sheetData>
  <mergeCells count="77">
    <mergeCell ref="D4:J4"/>
    <mergeCell ref="K4:Q4"/>
    <mergeCell ref="R4:X4"/>
    <mergeCell ref="Y4:AE4"/>
    <mergeCell ref="AF4:AL4"/>
    <mergeCell ref="AU5:AU6"/>
    <mergeCell ref="AV5:AV8"/>
    <mergeCell ref="AW5:AW8"/>
    <mergeCell ref="AX5:AX9"/>
    <mergeCell ref="AT7:AU7"/>
    <mergeCell ref="AT8:AU8"/>
    <mergeCell ref="AT9:AU9"/>
    <mergeCell ref="AV9:AW9"/>
    <mergeCell ref="AU10:AU11"/>
    <mergeCell ref="AV10:AV13"/>
    <mergeCell ref="AW10:AW13"/>
    <mergeCell ref="AX10:AX14"/>
    <mergeCell ref="AT12:AU12"/>
    <mergeCell ref="AT13:AU13"/>
    <mergeCell ref="AT14:AU14"/>
    <mergeCell ref="AV14:AW14"/>
    <mergeCell ref="AU15:AU16"/>
    <mergeCell ref="AV15:AV18"/>
    <mergeCell ref="AW15:AW18"/>
    <mergeCell ref="AX15:AX19"/>
    <mergeCell ref="AT17:AU17"/>
    <mergeCell ref="AT18:AU18"/>
    <mergeCell ref="AT19:AU19"/>
    <mergeCell ref="AV19:AW19"/>
    <mergeCell ref="AU20:AU21"/>
    <mergeCell ref="AV20:AV23"/>
    <mergeCell ref="AW20:AW23"/>
    <mergeCell ref="AX20:AX24"/>
    <mergeCell ref="AT22:AU22"/>
    <mergeCell ref="AT23:AU23"/>
    <mergeCell ref="AT24:AU24"/>
    <mergeCell ref="AV24:AW24"/>
    <mergeCell ref="AU25:AU26"/>
    <mergeCell ref="AV25:AV28"/>
    <mergeCell ref="AW25:AW28"/>
    <mergeCell ref="AX25:AX29"/>
    <mergeCell ref="AT27:AU27"/>
    <mergeCell ref="AT28:AU28"/>
    <mergeCell ref="AT29:AU29"/>
    <mergeCell ref="AV29:AW29"/>
    <mergeCell ref="AU30:AU31"/>
    <mergeCell ref="AV30:AV33"/>
    <mergeCell ref="AW30:AW33"/>
    <mergeCell ref="AX30:AX34"/>
    <mergeCell ref="AT32:AU32"/>
    <mergeCell ref="AT33:AU33"/>
    <mergeCell ref="AT34:AU34"/>
    <mergeCell ref="AV34:AW34"/>
    <mergeCell ref="B2:AE2"/>
    <mergeCell ref="B3:AF3"/>
    <mergeCell ref="B1:AI1"/>
    <mergeCell ref="C30:C34"/>
    <mergeCell ref="AT30:AT31"/>
    <mergeCell ref="C25:C29"/>
    <mergeCell ref="AT25:AT26"/>
    <mergeCell ref="C20:C24"/>
    <mergeCell ref="AT20:AT21"/>
    <mergeCell ref="C15:C19"/>
    <mergeCell ref="AT15:AT16"/>
    <mergeCell ref="C10:C14"/>
    <mergeCell ref="AT10:AT11"/>
    <mergeCell ref="C5:C9"/>
    <mergeCell ref="AT5:AT6"/>
    <mergeCell ref="AM4:AS4"/>
    <mergeCell ref="F42:J42"/>
    <mergeCell ref="F43:J43"/>
    <mergeCell ref="B45:X45"/>
    <mergeCell ref="C37:F37"/>
    <mergeCell ref="F38:J38"/>
    <mergeCell ref="F39:J39"/>
    <mergeCell ref="F40:J40"/>
    <mergeCell ref="F41:J41"/>
  </mergeCells>
  <phoneticPr fontId="2"/>
  <pageMargins left="1" right="1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46"/>
  <sheetViews>
    <sheetView zoomScale="150" zoomScaleNormal="90" zoomScalePageLayoutView="90" workbookViewId="0">
      <selection activeCell="A2" sqref="A2"/>
    </sheetView>
  </sheetViews>
  <sheetFormatPr defaultColWidth="7.625" defaultRowHeight="13.5"/>
  <cols>
    <col min="1" max="1" width="4" customWidth="1"/>
    <col min="2" max="2" width="4.5" customWidth="1"/>
    <col min="3" max="3" width="15.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62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5" width="2.1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1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1:51" ht="18.75">
      <c r="A1" s="78" t="s">
        <v>59</v>
      </c>
      <c r="B1" s="127" t="s">
        <v>96</v>
      </c>
      <c r="C1" s="127"/>
      <c r="D1" s="127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51">
      <c r="B2" s="125" t="s">
        <v>97</v>
      </c>
      <c r="C2" s="125"/>
      <c r="D2" s="125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51">
      <c r="B3" s="126" t="s">
        <v>35</v>
      </c>
      <c r="C3" s="126"/>
      <c r="D3" s="126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</row>
    <row r="4" spans="1:51" ht="12.75" customHeight="1">
      <c r="B4" s="3"/>
      <c r="C4" s="4" t="s">
        <v>31</v>
      </c>
      <c r="D4" s="92" t="str">
        <f>C5</f>
        <v>北九州市立大学</v>
      </c>
      <c r="E4" s="93"/>
      <c r="F4" s="93"/>
      <c r="G4" s="93"/>
      <c r="H4" s="93"/>
      <c r="I4" s="93"/>
      <c r="J4" s="94"/>
      <c r="K4" s="92" t="str">
        <f>C10</f>
        <v>九州大学</v>
      </c>
      <c r="L4" s="93"/>
      <c r="M4" s="93"/>
      <c r="N4" s="93"/>
      <c r="O4" s="93"/>
      <c r="P4" s="93"/>
      <c r="Q4" s="94"/>
      <c r="R4" s="92" t="str">
        <f>C15</f>
        <v>福岡女学院大学</v>
      </c>
      <c r="S4" s="93"/>
      <c r="T4" s="93"/>
      <c r="U4" s="93"/>
      <c r="V4" s="93"/>
      <c r="W4" s="93"/>
      <c r="X4" s="94"/>
      <c r="Y4" s="92" t="str">
        <f>C20</f>
        <v>長崎県立大学</v>
      </c>
      <c r="Z4" s="93"/>
      <c r="AA4" s="93"/>
      <c r="AB4" s="93"/>
      <c r="AC4" s="93"/>
      <c r="AD4" s="93"/>
      <c r="AE4" s="94"/>
      <c r="AF4" s="92" t="str">
        <f>C25</f>
        <v>南九州大学</v>
      </c>
      <c r="AG4" s="93"/>
      <c r="AH4" s="93"/>
      <c r="AI4" s="93"/>
      <c r="AJ4" s="93"/>
      <c r="AK4" s="93"/>
      <c r="AL4" s="94"/>
      <c r="AM4" s="92">
        <f>C30</f>
        <v>0</v>
      </c>
      <c r="AN4" s="93"/>
      <c r="AO4" s="93"/>
      <c r="AP4" s="93"/>
      <c r="AQ4" s="93"/>
      <c r="AR4" s="93"/>
      <c r="AS4" s="94"/>
      <c r="AT4" s="5" t="s">
        <v>138</v>
      </c>
      <c r="AU4" s="6" t="s">
        <v>139</v>
      </c>
      <c r="AV4" s="7" t="s">
        <v>25</v>
      </c>
      <c r="AW4" s="8" t="s">
        <v>26</v>
      </c>
      <c r="AX4" s="9" t="s">
        <v>27</v>
      </c>
      <c r="AY4" s="10"/>
    </row>
    <row r="5" spans="1:51" ht="12.75" customHeight="1">
      <c r="B5" s="1"/>
      <c r="C5" s="99" t="s">
        <v>186</v>
      </c>
      <c r="D5" s="2"/>
      <c r="E5" s="11"/>
      <c r="F5" s="11"/>
      <c r="G5" s="11"/>
      <c r="H5" s="11"/>
      <c r="I5" s="11"/>
      <c r="J5" s="12"/>
      <c r="K5" s="2" t="str">
        <f>IF(OR(K7&gt;=2,Q7&gt;=2),IF(K7&gt;Q7,"○","●"),"-")</f>
        <v>●</v>
      </c>
      <c r="L5" s="11"/>
      <c r="M5" s="11"/>
      <c r="N5" s="11"/>
      <c r="O5" s="11"/>
      <c r="P5" s="11"/>
      <c r="Q5" s="12"/>
      <c r="R5" s="2" t="str">
        <f>IF(OR(R7&gt;=2,X7&gt;=2),IF(R7&gt;X7,"○","●"),"-")</f>
        <v>●</v>
      </c>
      <c r="S5" s="11"/>
      <c r="T5" s="11"/>
      <c r="U5" s="11"/>
      <c r="V5" s="11"/>
      <c r="W5" s="11"/>
      <c r="X5" s="12"/>
      <c r="Y5" s="2" t="str">
        <f>IF(OR(Y7&gt;=2,AE7&gt;=2),IF(Y7&gt;AE7,"○","●"),"-")</f>
        <v>●</v>
      </c>
      <c r="Z5" s="11"/>
      <c r="AA5" s="11"/>
      <c r="AB5" s="11"/>
      <c r="AC5" s="11"/>
      <c r="AD5" s="11"/>
      <c r="AE5" s="12"/>
      <c r="AF5" s="2" t="str">
        <f>IF(OR(AF7&gt;=2,AL7&gt;=2),IF(AF7&gt;AL7,"○","●"),"-")</f>
        <v>○</v>
      </c>
      <c r="AG5" s="11"/>
      <c r="AH5" s="11"/>
      <c r="AI5" s="11"/>
      <c r="AJ5" s="11"/>
      <c r="AK5" s="11"/>
      <c r="AL5" s="12"/>
      <c r="AM5" s="2" t="str">
        <f>IF(OR(AM7&gt;=2,AS7&gt;=2),IF(AM7&gt;AS7,"○","●"),"-")</f>
        <v>-</v>
      </c>
      <c r="AN5" s="11"/>
      <c r="AO5" s="11"/>
      <c r="AP5" s="11"/>
      <c r="AQ5" s="11"/>
      <c r="AR5" s="11"/>
      <c r="AS5" s="12"/>
      <c r="AT5" s="102">
        <f>COUNTIF(D5:AS5,"○")</f>
        <v>1</v>
      </c>
      <c r="AU5" s="102">
        <f>COUNTIF(D5:AS5,"●")</f>
        <v>3</v>
      </c>
      <c r="AV5" s="102">
        <f>D7+K7+R7+Y7+AF7+AM7</f>
        <v>2</v>
      </c>
      <c r="AW5" s="102">
        <f>J7+Q7+X7+AE7+AL7+AS7</f>
        <v>6</v>
      </c>
      <c r="AX5" s="106">
        <v>4</v>
      </c>
      <c r="AY5" s="10"/>
    </row>
    <row r="6" spans="1:51" ht="12.75" customHeight="1">
      <c r="B6" s="1"/>
      <c r="C6" s="100"/>
      <c r="D6" s="2"/>
      <c r="E6" s="11"/>
      <c r="F6" s="11"/>
      <c r="G6" s="11"/>
      <c r="H6" s="11"/>
      <c r="I6" s="11"/>
      <c r="J6" s="12"/>
      <c r="K6" s="13"/>
      <c r="L6" s="11">
        <f>IF(M6&gt;O6,1,0)</f>
        <v>0</v>
      </c>
      <c r="M6" s="24">
        <v>18</v>
      </c>
      <c r="N6" s="11" t="str">
        <f>IF(M6="","","－")</f>
        <v>－</v>
      </c>
      <c r="O6" s="24">
        <v>25</v>
      </c>
      <c r="P6" s="11">
        <f>IF(M6&lt;O6,1,0)</f>
        <v>1</v>
      </c>
      <c r="Q6" s="12"/>
      <c r="R6" s="13"/>
      <c r="S6" s="11">
        <f>IF(T6&gt;V6,1,0)</f>
        <v>0</v>
      </c>
      <c r="T6" s="24">
        <v>23</v>
      </c>
      <c r="U6" s="11" t="str">
        <f>IF(T6="","","－")</f>
        <v>－</v>
      </c>
      <c r="V6" s="24">
        <v>25</v>
      </c>
      <c r="W6" s="11">
        <f>IF(T6&lt;V6,1,0)</f>
        <v>1</v>
      </c>
      <c r="X6" s="12"/>
      <c r="Y6" s="13"/>
      <c r="Z6" s="11">
        <f>IF(AA6&gt;AC6,1,0)</f>
        <v>0</v>
      </c>
      <c r="AA6" s="24">
        <v>17</v>
      </c>
      <c r="AB6" s="11" t="str">
        <f>IF(AA6="","","－")</f>
        <v>－</v>
      </c>
      <c r="AC6" s="24">
        <v>25</v>
      </c>
      <c r="AD6" s="11">
        <f>IF(AA6&lt;AC6,1,0)</f>
        <v>1</v>
      </c>
      <c r="AE6" s="12"/>
      <c r="AF6" s="13"/>
      <c r="AG6" s="11">
        <f>IF(AH6&gt;AJ6,1,0)</f>
        <v>1</v>
      </c>
      <c r="AH6" s="24">
        <v>25</v>
      </c>
      <c r="AI6" s="11" t="str">
        <f>IF(AH6="","","－")</f>
        <v>－</v>
      </c>
      <c r="AJ6" s="24">
        <v>20</v>
      </c>
      <c r="AK6" s="11">
        <f>IF(AH6&lt;AJ6,1,0)</f>
        <v>0</v>
      </c>
      <c r="AL6" s="12"/>
      <c r="AM6" s="13"/>
      <c r="AN6" s="11">
        <f>IF(AO6&gt;AQ6,1,0)</f>
        <v>0</v>
      </c>
      <c r="AO6" s="24"/>
      <c r="AP6" s="11" t="str">
        <f>IF(AO6="","","－")</f>
        <v/>
      </c>
      <c r="AQ6" s="24"/>
      <c r="AR6" s="11">
        <f>IF(AO6&lt;AQ6,1,0)</f>
        <v>0</v>
      </c>
      <c r="AS6" s="12"/>
      <c r="AT6" s="103"/>
      <c r="AU6" s="103"/>
      <c r="AV6" s="104"/>
      <c r="AW6" s="104"/>
      <c r="AX6" s="107"/>
    </row>
    <row r="7" spans="1:51" ht="12.75" customHeight="1">
      <c r="B7" s="1">
        <v>1</v>
      </c>
      <c r="C7" s="100"/>
      <c r="D7" s="2"/>
      <c r="E7" s="11"/>
      <c r="F7" s="11"/>
      <c r="G7" s="11"/>
      <c r="H7" s="11"/>
      <c r="I7" s="11"/>
      <c r="J7" s="12"/>
      <c r="K7" s="2">
        <f>L6+L7+L8</f>
        <v>0</v>
      </c>
      <c r="L7" s="11">
        <f>IF(M7&gt;O7,1,0)</f>
        <v>0</v>
      </c>
      <c r="M7" s="24">
        <v>22</v>
      </c>
      <c r="N7" s="11" t="str">
        <f>IF(M7="","","－")</f>
        <v>－</v>
      </c>
      <c r="O7" s="24">
        <v>25</v>
      </c>
      <c r="P7" s="11">
        <f>IF(M7&lt;O7,1,0)</f>
        <v>1</v>
      </c>
      <c r="Q7" s="12">
        <f>P6+P7+P8</f>
        <v>2</v>
      </c>
      <c r="R7" s="2">
        <f>S6+S7+S8</f>
        <v>0</v>
      </c>
      <c r="S7" s="11">
        <f>IF(T7&gt;V7,1,0)</f>
        <v>0</v>
      </c>
      <c r="T7" s="24">
        <v>20</v>
      </c>
      <c r="U7" s="11" t="str">
        <f>IF(T7="","","－")</f>
        <v>－</v>
      </c>
      <c r="V7" s="24">
        <v>25</v>
      </c>
      <c r="W7" s="11">
        <f>IF(T7&lt;V7,1,0)</f>
        <v>1</v>
      </c>
      <c r="X7" s="12">
        <f>W6+W7+W8</f>
        <v>2</v>
      </c>
      <c r="Y7" s="2">
        <f>Z6+Z7+Z8</f>
        <v>0</v>
      </c>
      <c r="Z7" s="11">
        <f>IF(AA7&gt;AC7,1,0)</f>
        <v>0</v>
      </c>
      <c r="AA7" s="24">
        <v>9</v>
      </c>
      <c r="AB7" s="11" t="str">
        <f>IF(AA7="","","－")</f>
        <v>－</v>
      </c>
      <c r="AC7" s="24">
        <v>25</v>
      </c>
      <c r="AD7" s="11">
        <f>IF(AA7&lt;AC7,1,0)</f>
        <v>1</v>
      </c>
      <c r="AE7" s="12">
        <f>AD6+AD7+AD8</f>
        <v>2</v>
      </c>
      <c r="AF7" s="2">
        <f>AG6+AG7+AG8</f>
        <v>2</v>
      </c>
      <c r="AG7" s="11">
        <f>IF(AH7&gt;AJ7,1,0)</f>
        <v>1</v>
      </c>
      <c r="AH7" s="24">
        <v>25</v>
      </c>
      <c r="AI7" s="11" t="str">
        <f>IF(AH7="","","－")</f>
        <v>－</v>
      </c>
      <c r="AJ7" s="24">
        <v>17</v>
      </c>
      <c r="AK7" s="11">
        <f>IF(AH7&lt;AJ7,1,0)</f>
        <v>0</v>
      </c>
      <c r="AL7" s="12">
        <f>AK6+AK7+AK8</f>
        <v>0</v>
      </c>
      <c r="AM7" s="2">
        <f>AN6+AN7+AN8</f>
        <v>0</v>
      </c>
      <c r="AN7" s="11">
        <f>IF(AO7&gt;AQ7,1,0)</f>
        <v>0</v>
      </c>
      <c r="AO7" s="24"/>
      <c r="AP7" s="11" t="str">
        <f>IF(AO7="","","－")</f>
        <v/>
      </c>
      <c r="AQ7" s="24"/>
      <c r="AR7" s="11">
        <f>IF(AO7&lt;AQ7,1,0)</f>
        <v>0</v>
      </c>
      <c r="AS7" s="12">
        <f>AR6+AR7+AR8</f>
        <v>0</v>
      </c>
      <c r="AT7" s="109">
        <f>SUM(M6:M8,T6:T8,F6:F8,AA6:AA8,AH6:AH8,AO6:AO8)</f>
        <v>159</v>
      </c>
      <c r="AU7" s="110"/>
      <c r="AV7" s="104"/>
      <c r="AW7" s="104"/>
      <c r="AX7" s="107"/>
    </row>
    <row r="8" spans="1:51" ht="12.75" customHeight="1">
      <c r="B8" s="1"/>
      <c r="C8" s="100"/>
      <c r="D8" s="2"/>
      <c r="E8" s="11"/>
      <c r="F8" s="11"/>
      <c r="G8" s="11"/>
      <c r="H8" s="11"/>
      <c r="I8" s="11"/>
      <c r="J8" s="12"/>
      <c r="K8" s="2"/>
      <c r="L8" s="11">
        <f>IF(M8&gt;O8,1,0)</f>
        <v>0</v>
      </c>
      <c r="M8" s="24"/>
      <c r="N8" s="11" t="str">
        <f>IF(M8="","","－")</f>
        <v/>
      </c>
      <c r="O8" s="24"/>
      <c r="P8" s="11">
        <f>IF(M8&lt;O8,1,0)</f>
        <v>0</v>
      </c>
      <c r="Q8" s="12"/>
      <c r="R8" s="2"/>
      <c r="S8" s="11">
        <f>IF(T8&gt;V8,1,0)</f>
        <v>0</v>
      </c>
      <c r="T8" s="24"/>
      <c r="U8" s="11" t="str">
        <f>IF(T8="","","－")</f>
        <v/>
      </c>
      <c r="V8" s="24"/>
      <c r="W8" s="11">
        <f>IF(T8&lt;V8,1,0)</f>
        <v>0</v>
      </c>
      <c r="X8" s="12"/>
      <c r="Y8" s="2"/>
      <c r="Z8" s="11">
        <f>IF(AA8&gt;AC8,1,0)</f>
        <v>0</v>
      </c>
      <c r="AA8" s="24"/>
      <c r="AB8" s="11" t="str">
        <f>IF(AA8="","","－")</f>
        <v/>
      </c>
      <c r="AC8" s="24"/>
      <c r="AD8" s="11">
        <f>IF(AA8&lt;AC8,1,0)</f>
        <v>0</v>
      </c>
      <c r="AE8" s="12"/>
      <c r="AF8" s="2"/>
      <c r="AG8" s="11">
        <f>IF(AH8&gt;AJ8,1,0)</f>
        <v>0</v>
      </c>
      <c r="AH8" s="24"/>
      <c r="AI8" s="11" t="str">
        <f>IF(AH8="","","－")</f>
        <v/>
      </c>
      <c r="AJ8" s="24"/>
      <c r="AK8" s="11">
        <f>IF(AH8&lt;AJ8,1,0)</f>
        <v>0</v>
      </c>
      <c r="AL8" s="12"/>
      <c r="AM8" s="2"/>
      <c r="AN8" s="11">
        <f>IF(AO8&gt;AQ8,1,0)</f>
        <v>0</v>
      </c>
      <c r="AO8" s="24"/>
      <c r="AP8" s="11" t="str">
        <f>IF(AO8="","","－")</f>
        <v/>
      </c>
      <c r="AQ8" s="24"/>
      <c r="AR8" s="11">
        <f>IF(AO8&lt;AQ8,1,0)</f>
        <v>0</v>
      </c>
      <c r="AS8" s="12"/>
      <c r="AT8" s="109">
        <f>SUM(O6:O8,V6:V8,H6:H8,AC6:AC8,AJ6:AJ8,AQ6:AQ8)</f>
        <v>187</v>
      </c>
      <c r="AU8" s="111"/>
      <c r="AV8" s="105"/>
      <c r="AW8" s="105"/>
      <c r="AX8" s="107"/>
    </row>
    <row r="9" spans="1:51" ht="12.75" customHeight="1">
      <c r="B9" s="1"/>
      <c r="C9" s="101"/>
      <c r="D9" s="14"/>
      <c r="E9" s="15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6"/>
      <c r="R9" s="14"/>
      <c r="S9" s="15"/>
      <c r="T9" s="15"/>
      <c r="U9" s="15"/>
      <c r="V9" s="15"/>
      <c r="W9" s="15"/>
      <c r="X9" s="16"/>
      <c r="Y9" s="14"/>
      <c r="Z9" s="15"/>
      <c r="AA9" s="15"/>
      <c r="AB9" s="15"/>
      <c r="AC9" s="15"/>
      <c r="AD9" s="15"/>
      <c r="AE9" s="16"/>
      <c r="AF9" s="14"/>
      <c r="AG9" s="15"/>
      <c r="AH9" s="15"/>
      <c r="AI9" s="15"/>
      <c r="AJ9" s="15"/>
      <c r="AK9" s="15"/>
      <c r="AL9" s="16"/>
      <c r="AM9" s="14"/>
      <c r="AN9" s="15"/>
      <c r="AO9" s="15"/>
      <c r="AP9" s="15"/>
      <c r="AQ9" s="15"/>
      <c r="AR9" s="15"/>
      <c r="AS9" s="16"/>
      <c r="AT9" s="112">
        <f>IF(AT8&gt;0,AT7/AT8,"-")</f>
        <v>0.85026737967914434</v>
      </c>
      <c r="AU9" s="111"/>
      <c r="AV9" s="112">
        <f>IF(AW5&gt;0,AV5/AW5,"-")</f>
        <v>0.33333333333333331</v>
      </c>
      <c r="AW9" s="110"/>
      <c r="AX9" s="108"/>
    </row>
    <row r="10" spans="1:51" ht="12.75" customHeight="1">
      <c r="B10" s="17"/>
      <c r="C10" s="130" t="s">
        <v>187</v>
      </c>
      <c r="D10" s="11" t="str">
        <f>IF(OR(D12&gt;=2,J12&gt;=2),IF(D12&gt;J12,"○","●"),"-")</f>
        <v>○</v>
      </c>
      <c r="E10" s="18"/>
      <c r="F10" s="18"/>
      <c r="G10" s="18"/>
      <c r="H10" s="18"/>
      <c r="I10" s="18"/>
      <c r="J10" s="19"/>
      <c r="K10" s="20"/>
      <c r="L10" s="18"/>
      <c r="M10" s="18"/>
      <c r="N10" s="18"/>
      <c r="O10" s="18"/>
      <c r="P10" s="18"/>
      <c r="Q10" s="19"/>
      <c r="R10" s="2" t="str">
        <f>IF(OR(R12&gt;=2,X12&gt;=2),IF(R12&gt;X12,"○","●"),"-")</f>
        <v>●</v>
      </c>
      <c r="S10" s="11"/>
      <c r="T10" s="11"/>
      <c r="U10" s="11"/>
      <c r="V10" s="11"/>
      <c r="W10" s="11"/>
      <c r="X10" s="12"/>
      <c r="Y10" s="2" t="str">
        <f>IF(OR(Y12&gt;=2,AE12&gt;=2),IF(Y12&gt;AE12,"○","●"),"-")</f>
        <v>●</v>
      </c>
      <c r="Z10" s="11"/>
      <c r="AA10" s="11"/>
      <c r="AB10" s="11"/>
      <c r="AC10" s="11"/>
      <c r="AD10" s="11"/>
      <c r="AE10" s="12"/>
      <c r="AF10" s="2" t="str">
        <f>IF(OR(AF12&gt;=2,AL12&gt;=2),IF(AF12&gt;AL12,"○","●"),"-")</f>
        <v>○</v>
      </c>
      <c r="AG10" s="11"/>
      <c r="AH10" s="11"/>
      <c r="AI10" s="11"/>
      <c r="AJ10" s="11"/>
      <c r="AK10" s="11"/>
      <c r="AL10" s="12"/>
      <c r="AM10" s="2" t="str">
        <f>IF(OR(AM12&gt;=2,AS12&gt;=2),IF(AM12&gt;AS12,"○","●"),"-")</f>
        <v>-</v>
      </c>
      <c r="AN10" s="11"/>
      <c r="AO10" s="11"/>
      <c r="AP10" s="11"/>
      <c r="AQ10" s="11"/>
      <c r="AR10" s="11"/>
      <c r="AS10" s="12"/>
      <c r="AT10" s="102">
        <f>COUNTIF(D10:AS10,"○")</f>
        <v>2</v>
      </c>
      <c r="AU10" s="102">
        <f>COUNTIF(D10:AS10,"●")</f>
        <v>2</v>
      </c>
      <c r="AV10" s="102">
        <f>D12+K12+R12+Y12+AF12+AM12</f>
        <v>5</v>
      </c>
      <c r="AW10" s="102">
        <f>J12+Q12+X12+AE12+AL12+AS12</f>
        <v>4</v>
      </c>
      <c r="AX10" s="106">
        <v>2</v>
      </c>
    </row>
    <row r="11" spans="1:51" ht="12.75" customHeight="1">
      <c r="B11" s="1"/>
      <c r="C11" s="131"/>
      <c r="D11" s="13"/>
      <c r="E11" s="11">
        <f>IF(F11&gt;H11,1,0)</f>
        <v>1</v>
      </c>
      <c r="F11" s="11">
        <f>IF(O6="","",O6)</f>
        <v>25</v>
      </c>
      <c r="G11" s="11" t="str">
        <f>IF(N6="","",N6)</f>
        <v>－</v>
      </c>
      <c r="H11" s="11">
        <f>IF(M6="","",M6)</f>
        <v>18</v>
      </c>
      <c r="I11" s="11">
        <f>IF(F11&lt;H11,1,0)</f>
        <v>0</v>
      </c>
      <c r="J11" s="12"/>
      <c r="K11" s="2"/>
      <c r="L11" s="11"/>
      <c r="M11" s="11"/>
      <c r="N11" s="11"/>
      <c r="O11" s="11"/>
      <c r="P11" s="11"/>
      <c r="Q11" s="12"/>
      <c r="R11" s="13"/>
      <c r="S11" s="11">
        <f>IF(T11&gt;V11,1,0)</f>
        <v>0</v>
      </c>
      <c r="T11" s="24">
        <v>21</v>
      </c>
      <c r="U11" s="11" t="str">
        <f>IF(T11="","","－")</f>
        <v>－</v>
      </c>
      <c r="V11" s="24">
        <v>25</v>
      </c>
      <c r="W11" s="11">
        <f>IF(T11&lt;V11,1,0)</f>
        <v>1</v>
      </c>
      <c r="X11" s="12"/>
      <c r="Y11" s="13"/>
      <c r="Z11" s="11">
        <f>IF(AA11&gt;AC11,1,0)</f>
        <v>0</v>
      </c>
      <c r="AA11" s="24">
        <v>15</v>
      </c>
      <c r="AB11" s="11" t="str">
        <f>IF(AA11="","","－")</f>
        <v>－</v>
      </c>
      <c r="AC11" s="24">
        <v>25</v>
      </c>
      <c r="AD11" s="11">
        <f>IF(AA11&lt;AC11,1,0)</f>
        <v>1</v>
      </c>
      <c r="AE11" s="12"/>
      <c r="AF11" s="13"/>
      <c r="AG11" s="11">
        <f>IF(AH11&gt;AJ11,1,0)</f>
        <v>1</v>
      </c>
      <c r="AH11" s="24">
        <v>25</v>
      </c>
      <c r="AI11" s="11" t="str">
        <f>IF(AH11="","","－")</f>
        <v>－</v>
      </c>
      <c r="AJ11" s="24">
        <v>9</v>
      </c>
      <c r="AK11" s="11">
        <f>IF(AH11&lt;AJ11,1,0)</f>
        <v>0</v>
      </c>
      <c r="AL11" s="12"/>
      <c r="AM11" s="13"/>
      <c r="AN11" s="11">
        <f>IF(AO11&gt;AQ11,1,0)</f>
        <v>0</v>
      </c>
      <c r="AO11" s="24"/>
      <c r="AP11" s="11" t="str">
        <f>IF(AO11="","","－")</f>
        <v/>
      </c>
      <c r="AQ11" s="24"/>
      <c r="AR11" s="11">
        <f>IF(AO11&lt;AQ11,1,0)</f>
        <v>0</v>
      </c>
      <c r="AS11" s="12"/>
      <c r="AT11" s="103"/>
      <c r="AU11" s="103"/>
      <c r="AV11" s="104"/>
      <c r="AW11" s="104"/>
      <c r="AX11" s="107"/>
    </row>
    <row r="12" spans="1:51" ht="12.75" customHeight="1">
      <c r="B12" s="1">
        <v>2</v>
      </c>
      <c r="C12" s="131"/>
      <c r="D12" s="11">
        <f>E11+E12+E13</f>
        <v>2</v>
      </c>
      <c r="E12" s="11">
        <f>IF(F12&gt;H12,1,0)</f>
        <v>1</v>
      </c>
      <c r="F12" s="11">
        <f>IF(O7="","",O7)</f>
        <v>25</v>
      </c>
      <c r="G12" s="11" t="str">
        <f>IF(N7="","",N7)</f>
        <v>－</v>
      </c>
      <c r="H12" s="11">
        <f>IF(M7="","",M7)</f>
        <v>22</v>
      </c>
      <c r="I12" s="11">
        <f>IF(F12&lt;H12,1,0)</f>
        <v>0</v>
      </c>
      <c r="J12" s="12">
        <f>I11+I12+I13</f>
        <v>0</v>
      </c>
      <c r="K12" s="2"/>
      <c r="L12" s="11"/>
      <c r="M12" s="11"/>
      <c r="N12" s="11"/>
      <c r="O12" s="11"/>
      <c r="P12" s="11"/>
      <c r="Q12" s="12"/>
      <c r="R12" s="2">
        <f>S11+S12+S13</f>
        <v>1</v>
      </c>
      <c r="S12" s="11">
        <f>IF(T12&gt;V12,1,0)</f>
        <v>1</v>
      </c>
      <c r="T12" s="24">
        <v>26</v>
      </c>
      <c r="U12" s="11" t="str">
        <f>IF(T12="","","－")</f>
        <v>－</v>
      </c>
      <c r="V12" s="24">
        <v>24</v>
      </c>
      <c r="W12" s="11">
        <f>IF(T12&lt;V12,1,0)</f>
        <v>0</v>
      </c>
      <c r="X12" s="12">
        <f>W11+W12+W13</f>
        <v>2</v>
      </c>
      <c r="Y12" s="2">
        <f>Z11+Z12+Z13</f>
        <v>0</v>
      </c>
      <c r="Z12" s="11">
        <f>IF(AA12&gt;AC12,1,0)</f>
        <v>0</v>
      </c>
      <c r="AA12" s="24">
        <v>17</v>
      </c>
      <c r="AB12" s="11" t="str">
        <f>IF(AA12="","","－")</f>
        <v>－</v>
      </c>
      <c r="AC12" s="24">
        <v>25</v>
      </c>
      <c r="AD12" s="11">
        <f>IF(AA12&lt;AC12,1,0)</f>
        <v>1</v>
      </c>
      <c r="AE12" s="12">
        <f>AD11+AD12+AD13</f>
        <v>2</v>
      </c>
      <c r="AF12" s="2">
        <f>AG11+AG12+AG13</f>
        <v>2</v>
      </c>
      <c r="AG12" s="11">
        <f>IF(AH12&gt;AJ12,1,0)</f>
        <v>1</v>
      </c>
      <c r="AH12" s="24">
        <v>25</v>
      </c>
      <c r="AI12" s="11" t="str">
        <f>IF(AH12="","","－")</f>
        <v>－</v>
      </c>
      <c r="AJ12" s="24">
        <v>14</v>
      </c>
      <c r="AK12" s="11">
        <f>IF(AH12&lt;AJ12,1,0)</f>
        <v>0</v>
      </c>
      <c r="AL12" s="12">
        <f>AK11+AK12+AK13</f>
        <v>0</v>
      </c>
      <c r="AM12" s="2">
        <f>AN11+AN12+AN13</f>
        <v>0</v>
      </c>
      <c r="AN12" s="11">
        <f>IF(AO12&gt;AQ12,1,0)</f>
        <v>0</v>
      </c>
      <c r="AO12" s="24"/>
      <c r="AP12" s="11" t="str">
        <f>IF(AO12="","","－")</f>
        <v/>
      </c>
      <c r="AQ12" s="24"/>
      <c r="AR12" s="11">
        <f>IF(AO12&lt;AQ12,1,0)</f>
        <v>0</v>
      </c>
      <c r="AS12" s="12">
        <f>AR11+AR12+AR13</f>
        <v>0</v>
      </c>
      <c r="AT12" s="109">
        <f>SUM(M11:M13,T11:T13,F11:F13,AA11:AA13,AH11:AH13,AO11:AO13)</f>
        <v>199</v>
      </c>
      <c r="AU12" s="110"/>
      <c r="AV12" s="104"/>
      <c r="AW12" s="104"/>
      <c r="AX12" s="107"/>
    </row>
    <row r="13" spans="1:51" ht="12.75" customHeight="1">
      <c r="B13" s="1"/>
      <c r="C13" s="131"/>
      <c r="D13" s="11"/>
      <c r="E13" s="11">
        <f>IF(F13&gt;H13,1,0)</f>
        <v>0</v>
      </c>
      <c r="F13" s="11" t="str">
        <f>IF(O8="","",O8)</f>
        <v/>
      </c>
      <c r="G13" s="11" t="str">
        <f>IF(N8="","",N8)</f>
        <v/>
      </c>
      <c r="H13" s="11" t="str">
        <f>IF(M8="","",M8)</f>
        <v/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2"/>
      <c r="S13" s="11">
        <f>IF(T13&gt;V13,1,0)</f>
        <v>0</v>
      </c>
      <c r="T13" s="24">
        <v>20</v>
      </c>
      <c r="U13" s="11" t="str">
        <f>IF(T13="","","－")</f>
        <v>－</v>
      </c>
      <c r="V13" s="24">
        <v>25</v>
      </c>
      <c r="W13" s="11">
        <f>IF(T13&lt;V13,1,0)</f>
        <v>1</v>
      </c>
      <c r="X13" s="12"/>
      <c r="Y13" s="2"/>
      <c r="Z13" s="11">
        <f>IF(AA13&gt;AC13,1,0)</f>
        <v>0</v>
      </c>
      <c r="AA13" s="24"/>
      <c r="AB13" s="11" t="str">
        <f>IF(AA13="","","－")</f>
        <v/>
      </c>
      <c r="AC13" s="24"/>
      <c r="AD13" s="11">
        <f>IF(AA13&lt;AC13,1,0)</f>
        <v>0</v>
      </c>
      <c r="AE13" s="12"/>
      <c r="AF13" s="2"/>
      <c r="AG13" s="11">
        <f>IF(AH13&gt;AJ13,1,0)</f>
        <v>0</v>
      </c>
      <c r="AH13" s="24"/>
      <c r="AI13" s="11" t="str">
        <f>IF(AH13="","","－")</f>
        <v/>
      </c>
      <c r="AJ13" s="24"/>
      <c r="AK13" s="11">
        <f>IF(AH13&lt;AJ13,1,0)</f>
        <v>0</v>
      </c>
      <c r="AL13" s="12"/>
      <c r="AM13" s="2"/>
      <c r="AN13" s="11">
        <f>IF(AO13&gt;AQ13,1,0)</f>
        <v>0</v>
      </c>
      <c r="AO13" s="24"/>
      <c r="AP13" s="11" t="str">
        <f>IF(AO13="","","－")</f>
        <v/>
      </c>
      <c r="AQ13" s="24"/>
      <c r="AR13" s="11">
        <f>IF(AO13&lt;AQ13,1,0)</f>
        <v>0</v>
      </c>
      <c r="AS13" s="12"/>
      <c r="AT13" s="109">
        <f>SUM(O11:O13,V11:V13,H11:H13,AC11:AC13,AJ11:AJ13,AQ11:AQ13)</f>
        <v>187</v>
      </c>
      <c r="AU13" s="111"/>
      <c r="AV13" s="105"/>
      <c r="AW13" s="105"/>
      <c r="AX13" s="107"/>
    </row>
    <row r="14" spans="1:51" ht="12.75" customHeight="1">
      <c r="B14" s="21"/>
      <c r="C14" s="132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6"/>
      <c r="R14" s="14"/>
      <c r="S14" s="15"/>
      <c r="T14" s="15"/>
      <c r="U14" s="15"/>
      <c r="V14" s="15"/>
      <c r="W14" s="15"/>
      <c r="X14" s="16"/>
      <c r="Y14" s="14"/>
      <c r="Z14" s="15"/>
      <c r="AA14" s="15"/>
      <c r="AB14" s="15"/>
      <c r="AC14" s="15"/>
      <c r="AD14" s="15"/>
      <c r="AE14" s="16"/>
      <c r="AF14" s="14"/>
      <c r="AG14" s="15"/>
      <c r="AH14" s="15"/>
      <c r="AI14" s="15"/>
      <c r="AJ14" s="15"/>
      <c r="AK14" s="15"/>
      <c r="AL14" s="16"/>
      <c r="AM14" s="14"/>
      <c r="AN14" s="15"/>
      <c r="AO14" s="15"/>
      <c r="AP14" s="15"/>
      <c r="AQ14" s="15"/>
      <c r="AR14" s="15"/>
      <c r="AS14" s="16"/>
      <c r="AT14" s="112">
        <f>IF(AT13&gt;0,AT12/AT13,"-")</f>
        <v>1.0641711229946524</v>
      </c>
      <c r="AU14" s="111"/>
      <c r="AV14" s="112">
        <f>IF(AW10&gt;0,AV10/AW10,"-")</f>
        <v>1.25</v>
      </c>
      <c r="AW14" s="110"/>
      <c r="AX14" s="108"/>
    </row>
    <row r="15" spans="1:51" ht="12.75" customHeight="1">
      <c r="B15" s="1"/>
      <c r="C15" s="99" t="s">
        <v>188</v>
      </c>
      <c r="D15" s="11" t="str">
        <f>IF(OR(D17&gt;=2,J17&gt;=2),IF(D17&gt;J17,"○","●"),"-")</f>
        <v>○</v>
      </c>
      <c r="E15" s="18"/>
      <c r="F15" s="18"/>
      <c r="G15" s="18"/>
      <c r="H15" s="18"/>
      <c r="I15" s="18"/>
      <c r="J15" s="19"/>
      <c r="K15" s="11" t="str">
        <f>IF(OR(K17&gt;=2,Q17&gt;=2),IF(K17&gt;Q17,"○","●"),"-")</f>
        <v>○</v>
      </c>
      <c r="L15" s="18"/>
      <c r="M15" s="18"/>
      <c r="N15" s="18"/>
      <c r="O15" s="18"/>
      <c r="P15" s="18"/>
      <c r="Q15" s="19"/>
      <c r="R15" s="20"/>
      <c r="S15" s="18"/>
      <c r="T15" s="18"/>
      <c r="U15" s="18"/>
      <c r="V15" s="18"/>
      <c r="W15" s="18"/>
      <c r="X15" s="19"/>
      <c r="Y15" s="2" t="str">
        <f>IF(OR(Y17&gt;=2,AE17&gt;=2),IF(Y17&gt;AE17,"○","●"),"-")</f>
        <v>●</v>
      </c>
      <c r="Z15" s="11"/>
      <c r="AA15" s="11"/>
      <c r="AB15" s="11"/>
      <c r="AC15" s="11"/>
      <c r="AD15" s="11"/>
      <c r="AE15" s="12"/>
      <c r="AF15" s="2" t="str">
        <f>IF(OR(AF17&gt;=2,AL17&gt;=2),IF(AF17&gt;AL17,"○","●"),"-")</f>
        <v>●</v>
      </c>
      <c r="AG15" s="11"/>
      <c r="AH15" s="11"/>
      <c r="AI15" s="11"/>
      <c r="AJ15" s="11"/>
      <c r="AK15" s="11"/>
      <c r="AL15" s="12"/>
      <c r="AM15" s="2" t="str">
        <f>IF(OR(AM17&gt;=2,AS17&gt;=2),IF(AM17&gt;AS17,"○","●"),"-")</f>
        <v>-</v>
      </c>
      <c r="AN15" s="11"/>
      <c r="AO15" s="11"/>
      <c r="AP15" s="11"/>
      <c r="AQ15" s="11"/>
      <c r="AR15" s="11"/>
      <c r="AS15" s="12"/>
      <c r="AT15" s="102">
        <f>COUNTIF(D15:AS15,"○")</f>
        <v>2</v>
      </c>
      <c r="AU15" s="102">
        <f>COUNTIF(D15:AS15,"●")</f>
        <v>2</v>
      </c>
      <c r="AV15" s="102">
        <f>D17+K17+R17+Y17+AF17+AM17</f>
        <v>4</v>
      </c>
      <c r="AW15" s="102">
        <f>J17+Q17+X17+AE17+AL17+AS17</f>
        <v>5</v>
      </c>
      <c r="AX15" s="106">
        <v>3</v>
      </c>
    </row>
    <row r="16" spans="1:51" ht="12.75" customHeight="1">
      <c r="B16" s="1"/>
      <c r="C16" s="100"/>
      <c r="D16" s="13"/>
      <c r="E16" s="11">
        <f>IF(F16&gt;H16,1,0)</f>
        <v>1</v>
      </c>
      <c r="F16" s="11">
        <f>IF(V6="","",V6)</f>
        <v>25</v>
      </c>
      <c r="G16" s="11" t="str">
        <f>IF(U6="","",U6)</f>
        <v>－</v>
      </c>
      <c r="H16" s="11">
        <f>IF(T6="","",T6)</f>
        <v>23</v>
      </c>
      <c r="I16" s="11">
        <f>IF(F16&lt;H16,1,0)</f>
        <v>0</v>
      </c>
      <c r="J16" s="12"/>
      <c r="K16" s="13"/>
      <c r="L16" s="11">
        <f>IF(M16&gt;O16,1,0)</f>
        <v>1</v>
      </c>
      <c r="M16" s="11">
        <f>IF(V11="","",V11)</f>
        <v>25</v>
      </c>
      <c r="N16" s="11" t="str">
        <f>IF(U11="","",U11)</f>
        <v>－</v>
      </c>
      <c r="O16" s="11">
        <f>IF(T11="","",T11)</f>
        <v>21</v>
      </c>
      <c r="P16" s="11">
        <f>IF(M16&lt;O16,1,0)</f>
        <v>0</v>
      </c>
      <c r="Q16" s="12"/>
      <c r="R16" s="2"/>
      <c r="S16" s="11"/>
      <c r="T16" s="11"/>
      <c r="U16" s="11"/>
      <c r="V16" s="11"/>
      <c r="W16" s="11"/>
      <c r="X16" s="12"/>
      <c r="Y16" s="13"/>
      <c r="Z16" s="11">
        <f>IF(AA16&gt;AC16,1,0)</f>
        <v>0</v>
      </c>
      <c r="AA16" s="24">
        <v>17</v>
      </c>
      <c r="AB16" s="11" t="str">
        <f>IF(AA16="","","－")</f>
        <v>－</v>
      </c>
      <c r="AC16" s="24">
        <v>25</v>
      </c>
      <c r="AD16" s="11">
        <f>IF(AA16&lt;AC16,1,0)</f>
        <v>1</v>
      </c>
      <c r="AE16" s="12"/>
      <c r="AF16" s="13"/>
      <c r="AG16" s="11">
        <f>IF(AH16&gt;AJ16,1,0)</f>
        <v>0</v>
      </c>
      <c r="AH16" s="24">
        <v>24</v>
      </c>
      <c r="AI16" s="11" t="str">
        <f>IF(AH16="","","－")</f>
        <v>－</v>
      </c>
      <c r="AJ16" s="24">
        <v>26</v>
      </c>
      <c r="AK16" s="11">
        <f>IF(AH16&lt;AJ16,1,0)</f>
        <v>1</v>
      </c>
      <c r="AL16" s="12"/>
      <c r="AM16" s="13"/>
      <c r="AN16" s="11">
        <f>IF(AO16&gt;AQ16,1,0)</f>
        <v>0</v>
      </c>
      <c r="AO16" s="24"/>
      <c r="AP16" s="11" t="str">
        <f>IF(AO16="","","－")</f>
        <v/>
      </c>
      <c r="AQ16" s="24"/>
      <c r="AR16" s="11">
        <f>IF(AO16&lt;AQ16,1,0)</f>
        <v>0</v>
      </c>
      <c r="AS16" s="12"/>
      <c r="AT16" s="103"/>
      <c r="AU16" s="103"/>
      <c r="AV16" s="104"/>
      <c r="AW16" s="104"/>
      <c r="AX16" s="107"/>
    </row>
    <row r="17" spans="2:50" ht="12.75" customHeight="1">
      <c r="B17" s="1">
        <v>3</v>
      </c>
      <c r="C17" s="100"/>
      <c r="D17" s="11">
        <f>E16+E17+E18</f>
        <v>2</v>
      </c>
      <c r="E17" s="11">
        <f>IF(F17&gt;H17,1,0)</f>
        <v>1</v>
      </c>
      <c r="F17" s="11">
        <f>IF(V7="","",V7)</f>
        <v>25</v>
      </c>
      <c r="G17" s="11" t="str">
        <f>IF(U7="","",U7)</f>
        <v>－</v>
      </c>
      <c r="H17" s="11">
        <f>IF(T7="","",T7)</f>
        <v>20</v>
      </c>
      <c r="I17" s="11">
        <f>IF(F17&lt;H17,1,0)</f>
        <v>0</v>
      </c>
      <c r="J17" s="12">
        <f>I16+I17+I18</f>
        <v>0</v>
      </c>
      <c r="K17" s="11">
        <f>L16+L17+L18</f>
        <v>2</v>
      </c>
      <c r="L17" s="11">
        <f>IF(M17&gt;O17,1,0)</f>
        <v>0</v>
      </c>
      <c r="M17" s="11">
        <f>IF(V12="","",V12)</f>
        <v>24</v>
      </c>
      <c r="N17" s="11" t="str">
        <f>IF(U12="","",U12)</f>
        <v>－</v>
      </c>
      <c r="O17" s="11">
        <f>IF(T12="","",T12)</f>
        <v>26</v>
      </c>
      <c r="P17" s="11">
        <f>IF(M17&lt;O17,1,0)</f>
        <v>1</v>
      </c>
      <c r="Q17" s="12">
        <f>P16+P17+P18</f>
        <v>1</v>
      </c>
      <c r="R17" s="2"/>
      <c r="S17" s="11"/>
      <c r="T17" s="11"/>
      <c r="U17" s="11"/>
      <c r="V17" s="11"/>
      <c r="W17" s="11"/>
      <c r="X17" s="12"/>
      <c r="Y17" s="2">
        <f>Z16+Z17+Z18</f>
        <v>0</v>
      </c>
      <c r="Z17" s="11">
        <f>IF(AA17&gt;AC17,1,0)</f>
        <v>0</v>
      </c>
      <c r="AA17" s="24">
        <v>12</v>
      </c>
      <c r="AB17" s="11" t="str">
        <f>IF(AA17="","","－")</f>
        <v>－</v>
      </c>
      <c r="AC17" s="24">
        <v>25</v>
      </c>
      <c r="AD17" s="11">
        <f>IF(AA17&lt;AC17,1,0)</f>
        <v>1</v>
      </c>
      <c r="AE17" s="12">
        <f>AD16+AD17+AD18</f>
        <v>2</v>
      </c>
      <c r="AF17" s="2">
        <f>AG16+AG17+AG18</f>
        <v>0</v>
      </c>
      <c r="AG17" s="11">
        <f>IF(AH17&gt;AJ17,1,0)</f>
        <v>0</v>
      </c>
      <c r="AH17" s="24">
        <v>15</v>
      </c>
      <c r="AI17" s="11" t="str">
        <f>IF(AH17="","","－")</f>
        <v>－</v>
      </c>
      <c r="AJ17" s="24">
        <v>25</v>
      </c>
      <c r="AK17" s="11">
        <f>IF(AH17&lt;AJ17,1,0)</f>
        <v>1</v>
      </c>
      <c r="AL17" s="12">
        <f>AK16+AK17+AK18</f>
        <v>2</v>
      </c>
      <c r="AM17" s="2">
        <f>AN16+AN17+AN18</f>
        <v>0</v>
      </c>
      <c r="AN17" s="11">
        <f>IF(AO17&gt;AQ17,1,0)</f>
        <v>0</v>
      </c>
      <c r="AO17" s="24"/>
      <c r="AP17" s="11" t="str">
        <f>IF(AO17="","","－")</f>
        <v/>
      </c>
      <c r="AQ17" s="24"/>
      <c r="AR17" s="11">
        <f>IF(AO17&lt;AQ17,1,0)</f>
        <v>0</v>
      </c>
      <c r="AS17" s="12">
        <f>AR16+AR17+AR18</f>
        <v>0</v>
      </c>
      <c r="AT17" s="109">
        <f>SUM(M16:M18,T16:T18,F16:F18,AA16:AA18,AH16:AH18,AO16:AO18)</f>
        <v>192</v>
      </c>
      <c r="AU17" s="110"/>
      <c r="AV17" s="104"/>
      <c r="AW17" s="104"/>
      <c r="AX17" s="107"/>
    </row>
    <row r="18" spans="2:50" ht="12.75" customHeight="1">
      <c r="B18" s="1"/>
      <c r="C18" s="100"/>
      <c r="D18" s="11"/>
      <c r="E18" s="11">
        <f>IF(F18&gt;H18,1,0)</f>
        <v>0</v>
      </c>
      <c r="F18" s="11" t="str">
        <f>IF(V8="","",V8)</f>
        <v/>
      </c>
      <c r="G18" s="11" t="str">
        <f>IF(U8="","",U8)</f>
        <v/>
      </c>
      <c r="H18" s="11" t="str">
        <f>IF(T8="","",T8)</f>
        <v/>
      </c>
      <c r="I18" s="11">
        <f>IF(F18&lt;H18,1,0)</f>
        <v>0</v>
      </c>
      <c r="J18" s="12"/>
      <c r="K18" s="11"/>
      <c r="L18" s="11">
        <f>IF(M18&gt;O18,1,0)</f>
        <v>1</v>
      </c>
      <c r="M18" s="11">
        <f>IF(V13="","",V13)</f>
        <v>25</v>
      </c>
      <c r="N18" s="11" t="str">
        <f>IF(U13="","",U13)</f>
        <v>－</v>
      </c>
      <c r="O18" s="11">
        <f>IF(T13="","",T13)</f>
        <v>20</v>
      </c>
      <c r="P18" s="11">
        <f>IF(M18&lt;O18,1,0)</f>
        <v>0</v>
      </c>
      <c r="Q18" s="12"/>
      <c r="R18" s="2"/>
      <c r="S18" s="11"/>
      <c r="T18" s="11"/>
      <c r="U18" s="11"/>
      <c r="V18" s="11"/>
      <c r="W18" s="11"/>
      <c r="X18" s="12"/>
      <c r="Y18" s="2"/>
      <c r="Z18" s="11">
        <f>IF(AA18&gt;AC18,1,0)</f>
        <v>0</v>
      </c>
      <c r="AA18" s="24"/>
      <c r="AB18" s="11" t="str">
        <f>IF(AA18="","","－")</f>
        <v/>
      </c>
      <c r="AC18" s="24"/>
      <c r="AD18" s="11">
        <f>IF(AA18&lt;AC18,1,0)</f>
        <v>0</v>
      </c>
      <c r="AE18" s="12"/>
      <c r="AF18" s="2"/>
      <c r="AG18" s="11">
        <f>IF(AH18&gt;AJ18,1,0)</f>
        <v>0</v>
      </c>
      <c r="AH18" s="24"/>
      <c r="AI18" s="11" t="str">
        <f>IF(AH18="","","－")</f>
        <v/>
      </c>
      <c r="AJ18" s="24"/>
      <c r="AK18" s="11">
        <f>IF(AH18&lt;AJ18,1,0)</f>
        <v>0</v>
      </c>
      <c r="AL18" s="12"/>
      <c r="AM18" s="2"/>
      <c r="AN18" s="11">
        <f>IF(AO18&gt;AQ18,1,0)</f>
        <v>0</v>
      </c>
      <c r="AO18" s="24"/>
      <c r="AP18" s="11" t="str">
        <f>IF(AO18="","","－")</f>
        <v/>
      </c>
      <c r="AQ18" s="24"/>
      <c r="AR18" s="11">
        <f>IF(AO18&lt;AQ18,1,0)</f>
        <v>0</v>
      </c>
      <c r="AS18" s="12"/>
      <c r="AT18" s="109">
        <f>SUM(O16:O18,V16:V18,H16:H18,AC16:AC18,AJ16:AJ18,AQ16:AQ18)</f>
        <v>211</v>
      </c>
      <c r="AU18" s="111"/>
      <c r="AV18" s="105"/>
      <c r="AW18" s="105"/>
      <c r="AX18" s="107"/>
    </row>
    <row r="19" spans="2:50" ht="12.75" customHeight="1">
      <c r="B19" s="1"/>
      <c r="C19" s="101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6"/>
      <c r="Y19" s="14"/>
      <c r="Z19" s="15"/>
      <c r="AA19" s="15"/>
      <c r="AB19" s="15"/>
      <c r="AC19" s="22"/>
      <c r="AD19" s="15"/>
      <c r="AE19" s="16"/>
      <c r="AF19" s="14"/>
      <c r="AG19" s="15"/>
      <c r="AH19" s="15"/>
      <c r="AI19" s="15"/>
      <c r="AJ19" s="15"/>
      <c r="AK19" s="15"/>
      <c r="AL19" s="16"/>
      <c r="AM19" s="14"/>
      <c r="AN19" s="15"/>
      <c r="AO19" s="15"/>
      <c r="AP19" s="15"/>
      <c r="AQ19" s="15"/>
      <c r="AR19" s="15"/>
      <c r="AS19" s="16"/>
      <c r="AT19" s="112">
        <f>IF(AT18&gt;0,AT17/AT18,"-")</f>
        <v>0.90995260663507105</v>
      </c>
      <c r="AU19" s="111"/>
      <c r="AV19" s="112">
        <f>IF(AW15&gt;0,AV15/AW15,"-")</f>
        <v>0.8</v>
      </c>
      <c r="AW19" s="110"/>
      <c r="AX19" s="108"/>
    </row>
    <row r="20" spans="2:50" ht="12.75" customHeight="1">
      <c r="B20" s="17"/>
      <c r="C20" s="99" t="s">
        <v>189</v>
      </c>
      <c r="D20" s="11" t="str">
        <f>IF(OR(D22&gt;=2,J22&gt;=2),IF(D22&gt;J22,"○","●"),"-")</f>
        <v>○</v>
      </c>
      <c r="E20" s="18"/>
      <c r="F20" s="18"/>
      <c r="G20" s="18"/>
      <c r="H20" s="18"/>
      <c r="I20" s="18"/>
      <c r="J20" s="19"/>
      <c r="K20" s="11" t="str">
        <f>IF(OR(K22&gt;=2,Q22&gt;=2),IF(K22&gt;Q22,"○","●"),"-")</f>
        <v>○</v>
      </c>
      <c r="L20" s="18"/>
      <c r="M20" s="18"/>
      <c r="N20" s="18"/>
      <c r="O20" s="18"/>
      <c r="P20" s="18"/>
      <c r="Q20" s="19"/>
      <c r="R20" s="11" t="str">
        <f>IF(OR(R22&gt;=2,X22&gt;=2),IF(R22&gt;X22,"○","●"),"-")</f>
        <v>○</v>
      </c>
      <c r="S20" s="18"/>
      <c r="T20" s="18"/>
      <c r="U20" s="18"/>
      <c r="V20" s="18"/>
      <c r="W20" s="18"/>
      <c r="X20" s="19"/>
      <c r="Y20" s="20"/>
      <c r="Z20" s="18"/>
      <c r="AA20" s="18"/>
      <c r="AB20" s="18"/>
      <c r="AC20" s="18"/>
      <c r="AD20" s="18"/>
      <c r="AE20" s="19"/>
      <c r="AF20" s="2" t="str">
        <f>IF(OR(AF22&gt;=2,AL22&gt;=2),IF(AF22&gt;AL22,"○","●"),"-")</f>
        <v>○</v>
      </c>
      <c r="AG20" s="11"/>
      <c r="AH20" s="11"/>
      <c r="AI20" s="11"/>
      <c r="AJ20" s="11"/>
      <c r="AK20" s="11"/>
      <c r="AL20" s="12"/>
      <c r="AM20" s="2" t="str">
        <f>IF(OR(AM22&gt;=2,AS22&gt;=2),IF(AM22&gt;AS22,"○","●"),"-")</f>
        <v>-</v>
      </c>
      <c r="AN20" s="11"/>
      <c r="AO20" s="11"/>
      <c r="AP20" s="11"/>
      <c r="AQ20" s="11"/>
      <c r="AR20" s="11"/>
      <c r="AS20" s="12"/>
      <c r="AT20" s="102">
        <f>COUNTIF(D20:AS20,"○")</f>
        <v>4</v>
      </c>
      <c r="AU20" s="102">
        <f>COUNTIF(D20:AS20,"●")</f>
        <v>0</v>
      </c>
      <c r="AV20" s="102">
        <f>D22+K22+R22+Y22+AF22+AM22</f>
        <v>8</v>
      </c>
      <c r="AW20" s="102">
        <f>J22+Q22+X22+AE22+AL22+AS22</f>
        <v>0</v>
      </c>
      <c r="AX20" s="106">
        <v>1</v>
      </c>
    </row>
    <row r="21" spans="2:50" ht="12.75" customHeight="1">
      <c r="B21" s="1"/>
      <c r="C21" s="100"/>
      <c r="D21" s="23"/>
      <c r="E21" s="11">
        <f>IF(F21&gt;H21,1,0)</f>
        <v>1</v>
      </c>
      <c r="F21" s="11">
        <f>IF(AC6="","",AC6)</f>
        <v>25</v>
      </c>
      <c r="G21" s="11" t="str">
        <f>IF(AB6="","",AB6)</f>
        <v>－</v>
      </c>
      <c r="H21" s="11">
        <f>IF(AA6="","",AA6)</f>
        <v>17</v>
      </c>
      <c r="I21" s="11">
        <f>IF(F21&lt;H21,1,0)</f>
        <v>0</v>
      </c>
      <c r="J21" s="12"/>
      <c r="K21" s="13"/>
      <c r="L21" s="11">
        <f>IF(M21&gt;O21,1,0)</f>
        <v>1</v>
      </c>
      <c r="M21" s="11">
        <f>IF(AC11="","",AC11)</f>
        <v>25</v>
      </c>
      <c r="N21" s="11" t="str">
        <f>IF(AB11="","",AB11)</f>
        <v>－</v>
      </c>
      <c r="O21" s="11">
        <f>IF(AA11="","",AA11)</f>
        <v>15</v>
      </c>
      <c r="P21" s="11">
        <f>IF(M21&lt;O21,1,0)</f>
        <v>0</v>
      </c>
      <c r="Q21" s="12"/>
      <c r="R21" s="13"/>
      <c r="S21" s="11">
        <f>IF(T21&gt;V21,1,0)</f>
        <v>1</v>
      </c>
      <c r="T21" s="11">
        <f>IF(AC16="","",AC16)</f>
        <v>25</v>
      </c>
      <c r="U21" s="11" t="str">
        <f>IF(AB16="","",AB16)</f>
        <v>－</v>
      </c>
      <c r="V21" s="11">
        <f>IF(AA16="","",AA16)</f>
        <v>17</v>
      </c>
      <c r="W21" s="11">
        <f>IF(T21&lt;V21,1,0)</f>
        <v>0</v>
      </c>
      <c r="X21" s="12"/>
      <c r="Y21" s="2"/>
      <c r="Z21" s="11"/>
      <c r="AA21" s="11"/>
      <c r="AB21" s="11"/>
      <c r="AC21" s="11"/>
      <c r="AD21" s="11"/>
      <c r="AE21" s="12"/>
      <c r="AF21" s="13"/>
      <c r="AG21" s="11">
        <f>IF(AH21&gt;AJ21,1,0)</f>
        <v>1</v>
      </c>
      <c r="AH21" s="24">
        <v>25</v>
      </c>
      <c r="AI21" s="11" t="str">
        <f>IF(AH21="","","－")</f>
        <v>－</v>
      </c>
      <c r="AJ21" s="24">
        <v>21</v>
      </c>
      <c r="AK21" s="11">
        <f>IF(AH21&lt;AJ21,1,0)</f>
        <v>0</v>
      </c>
      <c r="AL21" s="12"/>
      <c r="AM21" s="13"/>
      <c r="AN21" s="11">
        <f>IF(AO21&gt;AQ21,1,0)</f>
        <v>0</v>
      </c>
      <c r="AO21" s="24"/>
      <c r="AP21" s="11" t="str">
        <f>IF(AO21="","","－")</f>
        <v/>
      </c>
      <c r="AQ21" s="24"/>
      <c r="AR21" s="11">
        <f>IF(AO21&lt;AQ21,1,0)</f>
        <v>0</v>
      </c>
      <c r="AS21" s="12"/>
      <c r="AT21" s="103"/>
      <c r="AU21" s="103"/>
      <c r="AV21" s="104"/>
      <c r="AW21" s="104"/>
      <c r="AX21" s="107"/>
    </row>
    <row r="22" spans="2:50" ht="12.75" customHeight="1">
      <c r="B22" s="1">
        <v>4</v>
      </c>
      <c r="C22" s="100"/>
      <c r="D22" s="11">
        <f>E21+E22+E23</f>
        <v>2</v>
      </c>
      <c r="E22" s="11">
        <f>IF(F22&gt;H22,1,0)</f>
        <v>1</v>
      </c>
      <c r="F22" s="11">
        <f>IF(AC7="","",AC7)</f>
        <v>25</v>
      </c>
      <c r="G22" s="11" t="str">
        <f>IF(AB7="","",AB7)</f>
        <v>－</v>
      </c>
      <c r="H22" s="11">
        <f>IF(AA7="","",AA7)</f>
        <v>9</v>
      </c>
      <c r="I22" s="11">
        <f>IF(F22&lt;H22,1,0)</f>
        <v>0</v>
      </c>
      <c r="J22" s="12">
        <f>I21+I22+I23</f>
        <v>0</v>
      </c>
      <c r="K22" s="11">
        <f>L21+L22+L23</f>
        <v>2</v>
      </c>
      <c r="L22" s="11">
        <f>IF(M22&gt;O22,1,0)</f>
        <v>1</v>
      </c>
      <c r="M22" s="11">
        <f>IF(AC12="","",AC12)</f>
        <v>25</v>
      </c>
      <c r="N22" s="11" t="str">
        <f>IF(AB12="","",AB12)</f>
        <v>－</v>
      </c>
      <c r="O22" s="11">
        <f>IF(AA12="","",AA12)</f>
        <v>17</v>
      </c>
      <c r="P22" s="11">
        <f>IF(M22&lt;O22,1,0)</f>
        <v>0</v>
      </c>
      <c r="Q22" s="12">
        <f>P21+P22+P23</f>
        <v>0</v>
      </c>
      <c r="R22" s="11">
        <f>S21+S22+S23</f>
        <v>2</v>
      </c>
      <c r="S22" s="11">
        <f>IF(T22&gt;V22,1,0)</f>
        <v>1</v>
      </c>
      <c r="T22" s="11">
        <f>IF(AC17="","",AC17)</f>
        <v>25</v>
      </c>
      <c r="U22" s="11" t="str">
        <f>IF(AB17="","",AB17)</f>
        <v>－</v>
      </c>
      <c r="V22" s="11">
        <f>IF(AA17="","",AA17)</f>
        <v>12</v>
      </c>
      <c r="W22" s="11">
        <f>IF(T22&lt;V22,1,0)</f>
        <v>0</v>
      </c>
      <c r="X22" s="12">
        <f>W21+W22+W23</f>
        <v>0</v>
      </c>
      <c r="Y22" s="2"/>
      <c r="Z22" s="11"/>
      <c r="AA22" s="11"/>
      <c r="AB22" s="11"/>
      <c r="AC22" s="11"/>
      <c r="AD22" s="11"/>
      <c r="AE22" s="12"/>
      <c r="AF22" s="2">
        <f>AG21+AG22+AG23</f>
        <v>2</v>
      </c>
      <c r="AG22" s="11">
        <f>IF(AH22&gt;AJ22,1,0)</f>
        <v>1</v>
      </c>
      <c r="AH22" s="24">
        <v>25</v>
      </c>
      <c r="AI22" s="11" t="str">
        <f>IF(AH22="","","－")</f>
        <v>－</v>
      </c>
      <c r="AJ22" s="24">
        <v>10</v>
      </c>
      <c r="AK22" s="11">
        <f>IF(AH22&lt;AJ22,1,0)</f>
        <v>0</v>
      </c>
      <c r="AL22" s="12">
        <f>AK21+AK22+AK23</f>
        <v>0</v>
      </c>
      <c r="AM22" s="2">
        <f>AN21+AN22+AN23</f>
        <v>0</v>
      </c>
      <c r="AN22" s="11">
        <f>IF(AO22&gt;AQ22,1,0)</f>
        <v>0</v>
      </c>
      <c r="AO22" s="24"/>
      <c r="AP22" s="11" t="str">
        <f>IF(AO22="","","－")</f>
        <v/>
      </c>
      <c r="AQ22" s="24"/>
      <c r="AR22" s="11">
        <f>IF(AO22&lt;AQ22,1,0)</f>
        <v>0</v>
      </c>
      <c r="AS22" s="12">
        <f>AR21+AR22+AR23</f>
        <v>0</v>
      </c>
      <c r="AT22" s="109">
        <f>SUM(M21:M23,T21:T23,F21:F23,AA21:AA23,AH21:AH23,AO21:AO23)</f>
        <v>200</v>
      </c>
      <c r="AU22" s="110"/>
      <c r="AV22" s="104"/>
      <c r="AW22" s="104"/>
      <c r="AX22" s="107"/>
    </row>
    <row r="23" spans="2:50" ht="12.75" customHeight="1">
      <c r="B23" s="1"/>
      <c r="C23" s="100"/>
      <c r="D23" s="11"/>
      <c r="E23" s="11">
        <f>IF(F23&gt;H23,1,0)</f>
        <v>0</v>
      </c>
      <c r="F23" s="11" t="str">
        <f>IF(AC8="","",AC8)</f>
        <v/>
      </c>
      <c r="G23" s="11" t="str">
        <f>IF(AB8="","",AB8)</f>
        <v/>
      </c>
      <c r="H23" s="11" t="str">
        <f>IF(AA8="","",AA8)</f>
        <v/>
      </c>
      <c r="I23" s="11">
        <f>IF(F23&lt;H23,1,0)</f>
        <v>0</v>
      </c>
      <c r="J23" s="12"/>
      <c r="K23" s="11"/>
      <c r="L23" s="11">
        <f>IF(M23&gt;O23,1,0)</f>
        <v>0</v>
      </c>
      <c r="M23" s="11" t="str">
        <f>IF(AC13="","",AC13)</f>
        <v/>
      </c>
      <c r="N23" s="11" t="str">
        <f>IF(AB13="","",AB13)</f>
        <v/>
      </c>
      <c r="O23" s="11" t="str">
        <f>IF(AA13="","",AA13)</f>
        <v/>
      </c>
      <c r="P23" s="11">
        <f>IF(M23&lt;O23,1,0)</f>
        <v>0</v>
      </c>
      <c r="Q23" s="12"/>
      <c r="R23" s="11"/>
      <c r="S23" s="11">
        <f>IF(T23&gt;V23,1,0)</f>
        <v>0</v>
      </c>
      <c r="T23" s="11" t="str">
        <f>IF(AC18="","",AC18)</f>
        <v/>
      </c>
      <c r="U23" s="11" t="str">
        <f>IF(AB18="","",AB18)</f>
        <v/>
      </c>
      <c r="V23" s="11" t="str">
        <f>IF(AA18="","",AA18)</f>
        <v/>
      </c>
      <c r="W23" s="11">
        <f>IF(T23&lt;V23,1,0)</f>
        <v>0</v>
      </c>
      <c r="X23" s="12"/>
      <c r="Y23" s="2"/>
      <c r="Z23" s="11"/>
      <c r="AA23" s="11"/>
      <c r="AB23" s="11"/>
      <c r="AC23" s="11"/>
      <c r="AD23" s="11"/>
      <c r="AE23" s="12"/>
      <c r="AF23" s="2"/>
      <c r="AG23" s="11">
        <f>IF(AH23&gt;AJ23,1,0)</f>
        <v>0</v>
      </c>
      <c r="AH23" s="24"/>
      <c r="AI23" s="11" t="str">
        <f>IF(AH23="","","－")</f>
        <v/>
      </c>
      <c r="AJ23" s="24"/>
      <c r="AK23" s="11">
        <f>IF(AH23&lt;AJ23,1,0)</f>
        <v>0</v>
      </c>
      <c r="AL23" s="12"/>
      <c r="AM23" s="2"/>
      <c r="AN23" s="11">
        <f>IF(AO23&gt;AQ23,1,0)</f>
        <v>0</v>
      </c>
      <c r="AO23" s="24"/>
      <c r="AP23" s="11" t="str">
        <f>IF(AO23="","","－")</f>
        <v/>
      </c>
      <c r="AQ23" s="24"/>
      <c r="AR23" s="11">
        <f>IF(AO23&lt;AQ23,1,0)</f>
        <v>0</v>
      </c>
      <c r="AS23" s="12"/>
      <c r="AT23" s="109">
        <f>SUM(O21:O23,V21:V23,H21:H23,AC21:AC23,AJ21:AJ23,AQ21:AQ23)</f>
        <v>118</v>
      </c>
      <c r="AU23" s="111"/>
      <c r="AV23" s="105"/>
      <c r="AW23" s="105"/>
      <c r="AX23" s="107"/>
    </row>
    <row r="24" spans="2:50" ht="12.75" customHeight="1">
      <c r="B24" s="21"/>
      <c r="C24" s="101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6"/>
      <c r="Y24" s="14"/>
      <c r="Z24" s="15"/>
      <c r="AA24" s="15"/>
      <c r="AB24" s="15"/>
      <c r="AC24" s="15"/>
      <c r="AD24" s="15"/>
      <c r="AE24" s="16"/>
      <c r="AF24" s="14"/>
      <c r="AG24" s="15"/>
      <c r="AH24" s="15"/>
      <c r="AI24" s="15"/>
      <c r="AJ24" s="15"/>
      <c r="AK24" s="15"/>
      <c r="AL24" s="16"/>
      <c r="AM24" s="14"/>
      <c r="AN24" s="15"/>
      <c r="AO24" s="15"/>
      <c r="AP24" s="15"/>
      <c r="AQ24" s="15"/>
      <c r="AR24" s="15"/>
      <c r="AS24" s="16"/>
      <c r="AT24" s="112">
        <f>IF(AT23&gt;0,AT22/AT23,"-")</f>
        <v>1.6949152542372881</v>
      </c>
      <c r="AU24" s="111"/>
      <c r="AV24" s="112" t="str">
        <f>IF(AW20&gt;0,AV20/AW20,"-")</f>
        <v>-</v>
      </c>
      <c r="AW24" s="110"/>
      <c r="AX24" s="108"/>
    </row>
    <row r="25" spans="2:50" ht="12.75" customHeight="1">
      <c r="B25" s="1"/>
      <c r="C25" s="99" t="s">
        <v>190</v>
      </c>
      <c r="D25" s="11" t="str">
        <f>IF(OR(D27&gt;=2,J27&gt;=2),IF(D27&gt;J27,"○","●"),"-")</f>
        <v>●</v>
      </c>
      <c r="E25" s="18"/>
      <c r="F25" s="18"/>
      <c r="G25" s="18"/>
      <c r="H25" s="18"/>
      <c r="I25" s="18"/>
      <c r="J25" s="19"/>
      <c r="K25" s="11" t="str">
        <f>IF(OR(K27&gt;=2,Q27&gt;=2),IF(K27&gt;Q27,"○","●"),"-")</f>
        <v>●</v>
      </c>
      <c r="L25" s="18"/>
      <c r="M25" s="18"/>
      <c r="N25" s="18"/>
      <c r="O25" s="18"/>
      <c r="P25" s="18"/>
      <c r="Q25" s="19"/>
      <c r="R25" s="11" t="str">
        <f>IF(OR(R27&gt;=2,X27&gt;=2),IF(R27&gt;X27,"○","●"),"-")</f>
        <v>○</v>
      </c>
      <c r="S25" s="18"/>
      <c r="T25" s="18"/>
      <c r="U25" s="18"/>
      <c r="V25" s="18"/>
      <c r="W25" s="18"/>
      <c r="X25" s="19"/>
      <c r="Y25" s="11" t="str">
        <f>IF(OR(Y27&gt;=2,AE27&gt;=2),IF(Y27&gt;AE27,"○","●"),"-")</f>
        <v>●</v>
      </c>
      <c r="Z25" s="18"/>
      <c r="AA25" s="18"/>
      <c r="AB25" s="18"/>
      <c r="AC25" s="18"/>
      <c r="AD25" s="18"/>
      <c r="AE25" s="19"/>
      <c r="AF25" s="20"/>
      <c r="AG25" s="18"/>
      <c r="AH25" s="18"/>
      <c r="AI25" s="18"/>
      <c r="AJ25" s="18"/>
      <c r="AK25" s="18"/>
      <c r="AL25" s="19"/>
      <c r="AM25" s="2" t="str">
        <f>IF(OR(AM27&gt;=2,AS27&gt;=2),IF(AM27&gt;AS27,"○","●"),"-")</f>
        <v>-</v>
      </c>
      <c r="AN25" s="11"/>
      <c r="AO25" s="11"/>
      <c r="AP25" s="11"/>
      <c r="AQ25" s="11"/>
      <c r="AR25" s="11"/>
      <c r="AS25" s="12"/>
      <c r="AT25" s="102">
        <f>COUNTIF(D25:AS25,"○")</f>
        <v>1</v>
      </c>
      <c r="AU25" s="102">
        <f>COUNTIF(D25:AS25,"●")</f>
        <v>3</v>
      </c>
      <c r="AV25" s="102">
        <f>D27+K27+R27+Y27+AF27+AM27</f>
        <v>2</v>
      </c>
      <c r="AW25" s="102">
        <f>J27+Q27+X27+AE27+AL27+AS27</f>
        <v>6</v>
      </c>
      <c r="AX25" s="106">
        <v>5</v>
      </c>
    </row>
    <row r="26" spans="2:50" ht="12.75" customHeight="1">
      <c r="B26" s="1"/>
      <c r="C26" s="100"/>
      <c r="D26" s="23"/>
      <c r="E26" s="11">
        <f>IF(F26&gt;H26,1,0)</f>
        <v>0</v>
      </c>
      <c r="F26" s="11">
        <f>IF(AJ6="","",AJ6)</f>
        <v>20</v>
      </c>
      <c r="G26" s="11" t="str">
        <f>IF(AI6="","",AI6)</f>
        <v>－</v>
      </c>
      <c r="H26" s="11">
        <f>IF(AH6="","",AH6)</f>
        <v>25</v>
      </c>
      <c r="I26" s="11">
        <f>IF(F26&lt;H26,1,0)</f>
        <v>1</v>
      </c>
      <c r="J26" s="12"/>
      <c r="K26" s="23"/>
      <c r="L26" s="11">
        <f>IF(M26&gt;O26,1,0)</f>
        <v>0</v>
      </c>
      <c r="M26" s="11">
        <f>IF(AJ11="","",AJ11)</f>
        <v>9</v>
      </c>
      <c r="N26" s="11" t="str">
        <f>IF(AI11="","",AI11)</f>
        <v>－</v>
      </c>
      <c r="O26" s="11">
        <f>IF(AH11="","",AH11)</f>
        <v>25</v>
      </c>
      <c r="P26" s="11">
        <f>IF(M26&lt;O26,1,0)</f>
        <v>1</v>
      </c>
      <c r="Q26" s="12"/>
      <c r="R26" s="13"/>
      <c r="S26" s="11">
        <f>IF(T26&gt;V26,1,0)</f>
        <v>1</v>
      </c>
      <c r="T26" s="11">
        <f>IF(AJ16="","",AJ16)</f>
        <v>26</v>
      </c>
      <c r="U26" s="11" t="str">
        <f>IF(AI16="","",AI16)</f>
        <v>－</v>
      </c>
      <c r="V26" s="11">
        <f>IF(AH16="","",AH16)</f>
        <v>24</v>
      </c>
      <c r="W26" s="11">
        <f>IF(T26&lt;V26,1,0)</f>
        <v>0</v>
      </c>
      <c r="X26" s="12"/>
      <c r="Y26" s="13"/>
      <c r="Z26" s="11">
        <f>IF(AA26&gt;AC26,1,0)</f>
        <v>0</v>
      </c>
      <c r="AA26" s="11">
        <f>IF(AJ21="","",AJ21)</f>
        <v>21</v>
      </c>
      <c r="AB26" s="11" t="str">
        <f>IF(AI21="","",AI21)</f>
        <v>－</v>
      </c>
      <c r="AC26" s="11">
        <f>IF(AH21="","",AH21)</f>
        <v>25</v>
      </c>
      <c r="AD26" s="11">
        <f>IF(AA26&lt;AC26,1,0)</f>
        <v>1</v>
      </c>
      <c r="AE26" s="12"/>
      <c r="AF26" s="2"/>
      <c r="AG26" s="11"/>
      <c r="AH26" s="11"/>
      <c r="AI26" s="11"/>
      <c r="AJ26" s="11"/>
      <c r="AK26" s="11"/>
      <c r="AL26" s="12"/>
      <c r="AM26" s="13"/>
      <c r="AN26" s="11">
        <f>IF(AO26&gt;AQ26,1,0)</f>
        <v>0</v>
      </c>
      <c r="AO26" s="24"/>
      <c r="AP26" s="11" t="str">
        <f>IF(AO26="","","－")</f>
        <v/>
      </c>
      <c r="AQ26" s="24"/>
      <c r="AR26" s="11">
        <f>IF(AO26&lt;AQ26,1,0)</f>
        <v>0</v>
      </c>
      <c r="AS26" s="12"/>
      <c r="AT26" s="103"/>
      <c r="AU26" s="103"/>
      <c r="AV26" s="104"/>
      <c r="AW26" s="104"/>
      <c r="AX26" s="107"/>
    </row>
    <row r="27" spans="2:50" ht="12.75" customHeight="1">
      <c r="B27" s="1">
        <v>5</v>
      </c>
      <c r="C27" s="100"/>
      <c r="D27" s="11">
        <f>E26+E27+E28</f>
        <v>0</v>
      </c>
      <c r="E27" s="11">
        <f>IF(F27&gt;H27,1,0)</f>
        <v>0</v>
      </c>
      <c r="F27" s="11">
        <f>IF(AJ7="","",AJ7)</f>
        <v>17</v>
      </c>
      <c r="G27" s="11" t="str">
        <f>IF(AI7="","",AI7)</f>
        <v>－</v>
      </c>
      <c r="H27" s="11">
        <f>IF(AH7="","",AH7)</f>
        <v>25</v>
      </c>
      <c r="I27" s="11">
        <f>IF(F27&lt;H27,1,0)</f>
        <v>1</v>
      </c>
      <c r="J27" s="12">
        <f>I26+I27+I28</f>
        <v>2</v>
      </c>
      <c r="K27" s="11">
        <f>L26+L27+L28</f>
        <v>0</v>
      </c>
      <c r="L27" s="11">
        <f>IF(M27&gt;O27,1,0)</f>
        <v>0</v>
      </c>
      <c r="M27" s="11">
        <f>IF(AJ12="","",AJ12)</f>
        <v>14</v>
      </c>
      <c r="N27" s="11" t="str">
        <f>IF(AI12="","",AI12)</f>
        <v>－</v>
      </c>
      <c r="O27" s="11">
        <f>IF(AH12="","",AH12)</f>
        <v>25</v>
      </c>
      <c r="P27" s="11">
        <f>IF(M27&lt;O27,1,0)</f>
        <v>1</v>
      </c>
      <c r="Q27" s="12">
        <f>P26+P27+P28</f>
        <v>2</v>
      </c>
      <c r="R27" s="11">
        <f>S26+S27+S28</f>
        <v>2</v>
      </c>
      <c r="S27" s="11">
        <f>IF(T27&gt;V27,1,0)</f>
        <v>1</v>
      </c>
      <c r="T27" s="11">
        <f>IF(AJ17="","",AJ17)</f>
        <v>25</v>
      </c>
      <c r="U27" s="11" t="str">
        <f>IF(AI17="","",AI17)</f>
        <v>－</v>
      </c>
      <c r="V27" s="11">
        <f>IF(AH17="","",AH17)</f>
        <v>15</v>
      </c>
      <c r="W27" s="11">
        <f>IF(T27&lt;V27,1,0)</f>
        <v>0</v>
      </c>
      <c r="X27" s="12">
        <f>W26+W27+W28</f>
        <v>0</v>
      </c>
      <c r="Y27" s="11">
        <f>Z26+Z27+Z28</f>
        <v>0</v>
      </c>
      <c r="Z27" s="11">
        <f>IF(AA27&gt;AC27,1,0)</f>
        <v>0</v>
      </c>
      <c r="AA27" s="11">
        <f>IF(AJ22="","",AJ22)</f>
        <v>10</v>
      </c>
      <c r="AB27" s="11" t="str">
        <f>IF(AI22="","",AI22)</f>
        <v>－</v>
      </c>
      <c r="AC27" s="11">
        <f>IF(AH22="","",AH22)</f>
        <v>25</v>
      </c>
      <c r="AD27" s="11">
        <f>IF(AA27&lt;AC27,1,0)</f>
        <v>1</v>
      </c>
      <c r="AE27" s="12">
        <f>AD26+AD27+AD28</f>
        <v>2</v>
      </c>
      <c r="AF27" s="2"/>
      <c r="AG27" s="11"/>
      <c r="AH27" s="11"/>
      <c r="AI27" s="11"/>
      <c r="AJ27" s="11"/>
      <c r="AK27" s="11"/>
      <c r="AL27" s="12"/>
      <c r="AM27" s="2">
        <f>AN26+AN27+AN28</f>
        <v>0</v>
      </c>
      <c r="AN27" s="11">
        <f>IF(AO27&gt;AQ27,1,0)</f>
        <v>0</v>
      </c>
      <c r="AO27" s="24"/>
      <c r="AP27" s="11" t="str">
        <f>IF(AO27="","","－")</f>
        <v/>
      </c>
      <c r="AQ27" s="24"/>
      <c r="AR27" s="11">
        <f>IF(AO27&lt;AQ27,1,0)</f>
        <v>0</v>
      </c>
      <c r="AS27" s="12">
        <f>AR26+AR27+AR28</f>
        <v>0</v>
      </c>
      <c r="AT27" s="109">
        <f>SUM(M26:M28,T26:T28,F26:F28,AA26:AA28,AH26:AH28,AO26:AO28)</f>
        <v>142</v>
      </c>
      <c r="AU27" s="110"/>
      <c r="AV27" s="104"/>
      <c r="AW27" s="104"/>
      <c r="AX27" s="107"/>
    </row>
    <row r="28" spans="2:50" ht="12.75" customHeight="1">
      <c r="B28" s="1"/>
      <c r="C28" s="100"/>
      <c r="D28" s="11"/>
      <c r="E28" s="11">
        <f>IF(F28&gt;H28,1,0)</f>
        <v>0</v>
      </c>
      <c r="F28" s="11" t="str">
        <f>IF(AJ8="","",AJ8)</f>
        <v/>
      </c>
      <c r="G28" s="11" t="str">
        <f>IF(AI8="","",AI8)</f>
        <v/>
      </c>
      <c r="H28" s="11" t="str">
        <f>IF(AH8="","",AH8)</f>
        <v/>
      </c>
      <c r="I28" s="11">
        <f>IF(F28&lt;H28,1,0)</f>
        <v>0</v>
      </c>
      <c r="J28" s="12"/>
      <c r="K28" s="11"/>
      <c r="L28" s="11">
        <f>IF(M28&gt;O28,1,0)</f>
        <v>0</v>
      </c>
      <c r="M28" s="11" t="str">
        <f>IF(AJ13="","",AJ13)</f>
        <v/>
      </c>
      <c r="N28" s="11" t="str">
        <f>IF(AI13="","",AI13)</f>
        <v/>
      </c>
      <c r="O28" s="11" t="str">
        <f>IF(AH13="","",AH13)</f>
        <v/>
      </c>
      <c r="P28" s="11">
        <f>IF(M28&lt;O28,1,0)</f>
        <v>0</v>
      </c>
      <c r="Q28" s="12"/>
      <c r="R28" s="11"/>
      <c r="S28" s="11">
        <f>IF(T28&gt;V28,1,0)</f>
        <v>0</v>
      </c>
      <c r="T28" s="11" t="str">
        <f>IF(AJ18="","",AJ18)</f>
        <v/>
      </c>
      <c r="U28" s="11" t="str">
        <f>IF(AI18="","",AI18)</f>
        <v/>
      </c>
      <c r="V28" s="11" t="str">
        <f>IF(AH18="","",AH18)</f>
        <v/>
      </c>
      <c r="W28" s="11">
        <f>IF(T28&lt;V28,1,0)</f>
        <v>0</v>
      </c>
      <c r="X28" s="12"/>
      <c r="Y28" s="11"/>
      <c r="Z28" s="11">
        <f>IF(AA28&gt;AC28,1,0)</f>
        <v>0</v>
      </c>
      <c r="AA28" s="11" t="str">
        <f>IF(AJ23="","",AJ23)</f>
        <v/>
      </c>
      <c r="AB28" s="11" t="str">
        <f>IF(AI23="","",AI23)</f>
        <v/>
      </c>
      <c r="AC28" s="11" t="str">
        <f>IF(AH23="","",AH23)</f>
        <v/>
      </c>
      <c r="AD28" s="11">
        <f>IF(AA28&lt;AC28,1,0)</f>
        <v>0</v>
      </c>
      <c r="AE28" s="12"/>
      <c r="AF28" s="2"/>
      <c r="AG28" s="11"/>
      <c r="AH28" s="11"/>
      <c r="AI28" s="11"/>
      <c r="AJ28" s="11"/>
      <c r="AK28" s="11"/>
      <c r="AL28" s="12"/>
      <c r="AM28" s="2"/>
      <c r="AN28" s="11">
        <f>IF(AO28&gt;AQ28,1,0)</f>
        <v>0</v>
      </c>
      <c r="AO28" s="24"/>
      <c r="AP28" s="11" t="str">
        <f>IF(AO28="","","－")</f>
        <v/>
      </c>
      <c r="AQ28" s="24"/>
      <c r="AR28" s="11">
        <f>IF(AO28&lt;AQ28,1,0)</f>
        <v>0</v>
      </c>
      <c r="AS28" s="12"/>
      <c r="AT28" s="109">
        <f>SUM(O26:O28,V26:V28,H26:H28,AC26:AC28,AJ26:AJ28,AQ26:AQ28)</f>
        <v>189</v>
      </c>
      <c r="AU28" s="111"/>
      <c r="AV28" s="105"/>
      <c r="AW28" s="105"/>
      <c r="AX28" s="107"/>
    </row>
    <row r="29" spans="2:50" ht="12.75" customHeight="1">
      <c r="B29" s="1"/>
      <c r="C29" s="101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6"/>
      <c r="Y29" s="15"/>
      <c r="Z29" s="15"/>
      <c r="AA29" s="15"/>
      <c r="AB29" s="15"/>
      <c r="AC29" s="15"/>
      <c r="AD29" s="15"/>
      <c r="AE29" s="16"/>
      <c r="AF29" s="14"/>
      <c r="AG29" s="15"/>
      <c r="AH29" s="15"/>
      <c r="AI29" s="15"/>
      <c r="AJ29" s="15"/>
      <c r="AK29" s="15"/>
      <c r="AL29" s="16"/>
      <c r="AM29" s="14"/>
      <c r="AN29" s="15"/>
      <c r="AO29" s="15"/>
      <c r="AP29" s="15"/>
      <c r="AQ29" s="15"/>
      <c r="AR29" s="15"/>
      <c r="AS29" s="16"/>
      <c r="AT29" s="112">
        <f>IF(AT28&gt;0,AT27/AT28,"-")</f>
        <v>0.75132275132275128</v>
      </c>
      <c r="AU29" s="111"/>
      <c r="AV29" s="112">
        <f>IF(AW25&gt;0,AV25/AW25,"-")</f>
        <v>0.33333333333333331</v>
      </c>
      <c r="AW29" s="110"/>
      <c r="AX29" s="108"/>
    </row>
    <row r="30" spans="2:50" ht="12.75" customHeight="1">
      <c r="B30" s="17"/>
      <c r="C30" s="99"/>
      <c r="D30" s="11" t="str">
        <f>IF(OR(D32&gt;=2,J32&gt;=2),IF(D32&gt;J32,"○","●"),"-")</f>
        <v>-</v>
      </c>
      <c r="E30" s="18"/>
      <c r="F30" s="18"/>
      <c r="G30" s="18"/>
      <c r="H30" s="18"/>
      <c r="I30" s="18"/>
      <c r="J30" s="19"/>
      <c r="K30" s="11" t="str">
        <f>IF(OR(K32&gt;=2,Q32&gt;=2),IF(K32&gt;Q32,"○","●"),"-")</f>
        <v>-</v>
      </c>
      <c r="L30" s="18"/>
      <c r="M30" s="18"/>
      <c r="N30" s="18"/>
      <c r="O30" s="18"/>
      <c r="P30" s="18"/>
      <c r="Q30" s="19"/>
      <c r="R30" s="11" t="str">
        <f>IF(OR(R32&gt;=2,X32&gt;=2),IF(R32&gt;X32,"○","●"),"-")</f>
        <v>-</v>
      </c>
      <c r="S30" s="18"/>
      <c r="T30" s="18"/>
      <c r="U30" s="18"/>
      <c r="V30" s="18"/>
      <c r="W30" s="18"/>
      <c r="X30" s="19"/>
      <c r="Y30" s="11" t="str">
        <f>IF(OR(Y32&gt;=2,AE32&gt;=2),IF(Y32&gt;AE32,"○","●"),"-")</f>
        <v>-</v>
      </c>
      <c r="Z30" s="18"/>
      <c r="AA30" s="18"/>
      <c r="AB30" s="18"/>
      <c r="AC30" s="18"/>
      <c r="AD30" s="18"/>
      <c r="AE30" s="19"/>
      <c r="AF30" s="11" t="str">
        <f>IF(OR(AF32&gt;=2,AL32&gt;=2),IF(AF32&gt;AL32,"○","●"),"-")</f>
        <v>-</v>
      </c>
      <c r="AG30" s="18"/>
      <c r="AH30" s="18"/>
      <c r="AI30" s="18"/>
      <c r="AJ30" s="18"/>
      <c r="AK30" s="18"/>
      <c r="AL30" s="19"/>
      <c r="AM30" s="20"/>
      <c r="AN30" s="18"/>
      <c r="AO30" s="18"/>
      <c r="AP30" s="18"/>
      <c r="AQ30" s="18"/>
      <c r="AR30" s="18"/>
      <c r="AS30" s="19"/>
      <c r="AT30" s="102">
        <f>COUNTIF(D30:AS30,"○")</f>
        <v>0</v>
      </c>
      <c r="AU30" s="102">
        <f>COUNTIF(D30:AS30,"●")</f>
        <v>0</v>
      </c>
      <c r="AV30" s="102">
        <f>D32+K32+R32+Y32+AF32+AM32</f>
        <v>0</v>
      </c>
      <c r="AW30" s="102">
        <f>J32+Q32+X32+AE32+AL32+AS32</f>
        <v>0</v>
      </c>
      <c r="AX30" s="106"/>
    </row>
    <row r="31" spans="2:50" ht="12.75" customHeight="1">
      <c r="B31" s="1"/>
      <c r="C31" s="100"/>
      <c r="D31" s="13"/>
      <c r="E31" s="11">
        <f>IF(F31&gt;H31,1,0)</f>
        <v>0</v>
      </c>
      <c r="F31" s="11" t="str">
        <f>IF(AQ6="","",AQ6)</f>
        <v/>
      </c>
      <c r="G31" s="11" t="str">
        <f>IF(AP6="","",AP6)</f>
        <v/>
      </c>
      <c r="H31" s="11" t="str">
        <f>IF(AO6="","",AO6)</f>
        <v/>
      </c>
      <c r="I31" s="11">
        <f>IF(F31&lt;H31,1,0)</f>
        <v>0</v>
      </c>
      <c r="J31" s="12"/>
      <c r="K31" s="23"/>
      <c r="L31" s="11">
        <f>IF(M31&gt;O31,1,0)</f>
        <v>0</v>
      </c>
      <c r="M31" s="11" t="str">
        <f>IF(AQ11="","",AQ11)</f>
        <v/>
      </c>
      <c r="N31" s="11" t="str">
        <f>IF(AP11="","",AP11)</f>
        <v/>
      </c>
      <c r="O31" s="11" t="str">
        <f>IF(AO11="","",AO11)</f>
        <v/>
      </c>
      <c r="P31" s="11">
        <f>IF(M31&lt;O31,1,0)</f>
        <v>0</v>
      </c>
      <c r="Q31" s="12"/>
      <c r="R31" s="23"/>
      <c r="S31" s="11">
        <f>IF(T31&gt;V31,1,0)</f>
        <v>0</v>
      </c>
      <c r="T31" s="11" t="str">
        <f>IF(AQ16="","",AQ16)</f>
        <v/>
      </c>
      <c r="U31" s="11" t="str">
        <f>IF(AP16="","",AP16)</f>
        <v/>
      </c>
      <c r="V31" s="11" t="str">
        <f>IF(AO16="","",AO16)</f>
        <v/>
      </c>
      <c r="W31" s="11">
        <f>IF(T31&lt;V31,1,0)</f>
        <v>0</v>
      </c>
      <c r="X31" s="12"/>
      <c r="Y31" s="13"/>
      <c r="Z31" s="11">
        <f>IF(AA31&gt;AC31,1,0)</f>
        <v>0</v>
      </c>
      <c r="AA31" s="11" t="str">
        <f>IF(AQ21="","",AQ21)</f>
        <v/>
      </c>
      <c r="AB31" s="11" t="str">
        <f>IF(AP21="","",AP21)</f>
        <v/>
      </c>
      <c r="AC31" s="11" t="str">
        <f>IF(AO21="","",AO21)</f>
        <v/>
      </c>
      <c r="AD31" s="11">
        <f>IF(AA31&lt;AC31,1,0)</f>
        <v>0</v>
      </c>
      <c r="AE31" s="12"/>
      <c r="AF31" s="13"/>
      <c r="AG31" s="11">
        <f>IF(AH31&gt;AJ31,1,0)</f>
        <v>0</v>
      </c>
      <c r="AH31" s="11" t="str">
        <f>IF(AQ26="","",AQ26)</f>
        <v/>
      </c>
      <c r="AI31" s="11" t="str">
        <f>IF(AP26="","",AP26)</f>
        <v/>
      </c>
      <c r="AJ31" s="11" t="str">
        <f>IF(AO26="","",AO26)</f>
        <v/>
      </c>
      <c r="AK31" s="11">
        <f>IF(AH31&lt;AJ31,1,0)</f>
        <v>0</v>
      </c>
      <c r="AL31" s="12"/>
      <c r="AM31" s="2"/>
      <c r="AN31" s="11"/>
      <c r="AO31" s="11"/>
      <c r="AP31" s="11"/>
      <c r="AQ31" s="11"/>
      <c r="AR31" s="11"/>
      <c r="AS31" s="12"/>
      <c r="AT31" s="103"/>
      <c r="AU31" s="103"/>
      <c r="AV31" s="104"/>
      <c r="AW31" s="104"/>
      <c r="AX31" s="107"/>
    </row>
    <row r="32" spans="2:50" ht="12.75" customHeight="1">
      <c r="B32" s="1">
        <v>6</v>
      </c>
      <c r="C32" s="100"/>
      <c r="D32" s="11">
        <f>E31+E32+E33</f>
        <v>0</v>
      </c>
      <c r="E32" s="11">
        <f>IF(F32&gt;H32,1,0)</f>
        <v>0</v>
      </c>
      <c r="F32" s="11" t="str">
        <f>IF(AQ7="","",AQ7)</f>
        <v/>
      </c>
      <c r="G32" s="11" t="str">
        <f>IF(AP7="","",AP7)</f>
        <v/>
      </c>
      <c r="H32" s="11" t="str">
        <f>IF(AO7="","",AO7)</f>
        <v/>
      </c>
      <c r="I32" s="11">
        <f>IF(F32&lt;H32,1,0)</f>
        <v>0</v>
      </c>
      <c r="J32" s="12">
        <f>I31+I32+I33</f>
        <v>0</v>
      </c>
      <c r="K32" s="11">
        <f>L31+L32+L33</f>
        <v>0</v>
      </c>
      <c r="L32" s="11">
        <f>IF(M32&gt;O32,1,0)</f>
        <v>0</v>
      </c>
      <c r="M32" s="11" t="str">
        <f>IF(AQ12="","",AQ12)</f>
        <v/>
      </c>
      <c r="N32" s="11" t="str">
        <f>IF(AP12="","",AP12)</f>
        <v/>
      </c>
      <c r="O32" s="11" t="str">
        <f>IF(AO12="","",AO12)</f>
        <v/>
      </c>
      <c r="P32" s="11">
        <f>IF(M32&lt;O32,1,0)</f>
        <v>0</v>
      </c>
      <c r="Q32" s="12">
        <f>P31+P32+P33</f>
        <v>0</v>
      </c>
      <c r="R32" s="11">
        <f>S31+S32+S33</f>
        <v>0</v>
      </c>
      <c r="S32" s="11">
        <f>IF(T32&gt;V32,1,0)</f>
        <v>0</v>
      </c>
      <c r="T32" s="11" t="str">
        <f>IF(AQ17="","",AQ17)</f>
        <v/>
      </c>
      <c r="U32" s="11" t="str">
        <f>IF(AP17="","",AP17)</f>
        <v/>
      </c>
      <c r="V32" s="11" t="str">
        <f>IF(AO17="","",AO17)</f>
        <v/>
      </c>
      <c r="W32" s="11">
        <f>IF(T32&lt;V32,1,0)</f>
        <v>0</v>
      </c>
      <c r="X32" s="12">
        <f>W31+W32+W33</f>
        <v>0</v>
      </c>
      <c r="Y32" s="11">
        <f>Z31+Z32+Z33</f>
        <v>0</v>
      </c>
      <c r="Z32" s="11">
        <f>IF(AA32&gt;AC32,1,0)</f>
        <v>0</v>
      </c>
      <c r="AA32" s="11" t="str">
        <f>IF(AQ22="","",AQ22)</f>
        <v/>
      </c>
      <c r="AB32" s="11" t="str">
        <f>IF(AP22="","",AP22)</f>
        <v/>
      </c>
      <c r="AC32" s="11" t="str">
        <f>IF(AO22="","",AO22)</f>
        <v/>
      </c>
      <c r="AD32" s="11">
        <f>IF(AA32&lt;AC32,1,0)</f>
        <v>0</v>
      </c>
      <c r="AE32" s="12">
        <f>AD31+AD32+AD33</f>
        <v>0</v>
      </c>
      <c r="AF32" s="11">
        <f>AG31+AG32+AG33</f>
        <v>0</v>
      </c>
      <c r="AG32" s="11">
        <f>IF(AH32&gt;AJ32,1,0)</f>
        <v>0</v>
      </c>
      <c r="AH32" s="11" t="str">
        <f>IF(AQ27="","",AQ27)</f>
        <v/>
      </c>
      <c r="AI32" s="11" t="str">
        <f>IF(AP27="","",AP27)</f>
        <v/>
      </c>
      <c r="AJ32" s="11" t="str">
        <f>IF(AO27="","",AO27)</f>
        <v/>
      </c>
      <c r="AK32" s="11">
        <f>IF(AH32&lt;AJ32,1,0)</f>
        <v>0</v>
      </c>
      <c r="AL32" s="12">
        <f>AK31+AK32+AK33</f>
        <v>0</v>
      </c>
      <c r="AM32" s="2"/>
      <c r="AN32" s="11"/>
      <c r="AO32" s="11"/>
      <c r="AP32" s="11"/>
      <c r="AQ32" s="11"/>
      <c r="AR32" s="11"/>
      <c r="AS32" s="12"/>
      <c r="AT32" s="109">
        <f>SUM(M31:M33,T31:T33,F31:F33,AA31:AA33,AH31:AH33,AO31:AO33)</f>
        <v>0</v>
      </c>
      <c r="AU32" s="110"/>
      <c r="AV32" s="104"/>
      <c r="AW32" s="104"/>
      <c r="AX32" s="107"/>
    </row>
    <row r="33" spans="2:50" ht="12.75" customHeight="1">
      <c r="B33" s="1"/>
      <c r="C33" s="100"/>
      <c r="D33" s="11"/>
      <c r="E33" s="11">
        <f>IF(F33&gt;H33,1,0)</f>
        <v>0</v>
      </c>
      <c r="F33" s="11" t="str">
        <f>IF(AQ8="","",AQ8)</f>
        <v/>
      </c>
      <c r="G33" s="11" t="str">
        <f>IF(AP8="","",AP8)</f>
        <v/>
      </c>
      <c r="H33" s="11" t="str">
        <f>IF(AO8="","",AO8)</f>
        <v/>
      </c>
      <c r="I33" s="11">
        <f>IF(F33&lt;H33,1,0)</f>
        <v>0</v>
      </c>
      <c r="J33" s="12"/>
      <c r="K33" s="11"/>
      <c r="L33" s="11">
        <f>IF(M33&gt;O33,1,0)</f>
        <v>0</v>
      </c>
      <c r="M33" s="11" t="str">
        <f>IF(AQ13="","",AQ13)</f>
        <v/>
      </c>
      <c r="N33" s="11" t="str">
        <f>IF(AP13="","",AP13)</f>
        <v/>
      </c>
      <c r="O33" s="11" t="str">
        <f>IF(AO13="","",AO13)</f>
        <v/>
      </c>
      <c r="P33" s="11">
        <f>IF(M33&lt;O33,1,0)</f>
        <v>0</v>
      </c>
      <c r="Q33" s="12"/>
      <c r="R33" s="11"/>
      <c r="S33" s="11">
        <f>IF(T33&gt;V33,1,0)</f>
        <v>0</v>
      </c>
      <c r="T33" s="11" t="str">
        <f>IF(AQ18="","",AQ18)</f>
        <v/>
      </c>
      <c r="U33" s="11" t="str">
        <f>IF(AP18="","",AP18)</f>
        <v/>
      </c>
      <c r="V33" s="11" t="str">
        <f>IF(AO18="","",AO18)</f>
        <v/>
      </c>
      <c r="W33" s="11">
        <f>IF(T33&lt;V33,1,0)</f>
        <v>0</v>
      </c>
      <c r="X33" s="12"/>
      <c r="Y33" s="11"/>
      <c r="Z33" s="11">
        <f>IF(AA33&gt;AC33,1,0)</f>
        <v>0</v>
      </c>
      <c r="AA33" s="11" t="str">
        <f>IF(AQ23="","",AQ23)</f>
        <v/>
      </c>
      <c r="AB33" s="11" t="str">
        <f>IF(AP23="","",AP23)</f>
        <v/>
      </c>
      <c r="AC33" s="11" t="str">
        <f>IF(AO23="","",AO23)</f>
        <v/>
      </c>
      <c r="AD33" s="11">
        <f>IF(AA33&lt;AC33,1,0)</f>
        <v>0</v>
      </c>
      <c r="AE33" s="12"/>
      <c r="AF33" s="11"/>
      <c r="AG33" s="11">
        <f>IF(AH33&gt;AJ33,1,0)</f>
        <v>0</v>
      </c>
      <c r="AH33" s="11" t="str">
        <f>IF(AQ28="","",AQ28)</f>
        <v/>
      </c>
      <c r="AI33" s="11" t="str">
        <f>IF(AP28="","",AP28)</f>
        <v/>
      </c>
      <c r="AJ33" s="11" t="str">
        <f>IF(AO28="","",AO28)</f>
        <v/>
      </c>
      <c r="AK33" s="11">
        <f>IF(AH33&lt;AJ33,1,0)</f>
        <v>0</v>
      </c>
      <c r="AL33" s="12"/>
      <c r="AM33" s="2"/>
      <c r="AN33" s="11"/>
      <c r="AO33" s="11"/>
      <c r="AP33" s="11"/>
      <c r="AQ33" s="11"/>
      <c r="AR33" s="11"/>
      <c r="AS33" s="12"/>
      <c r="AT33" s="109">
        <f>SUM(O31:O33,V31:V33,H31:H33,AC31:AC33,AJ31:AJ33,AQ31:AQ33)</f>
        <v>0</v>
      </c>
      <c r="AU33" s="111"/>
      <c r="AV33" s="105"/>
      <c r="AW33" s="105"/>
      <c r="AX33" s="107"/>
    </row>
    <row r="34" spans="2:50" ht="12.75" customHeight="1">
      <c r="B34" s="21"/>
      <c r="C34" s="101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6"/>
      <c r="Y34" s="15"/>
      <c r="Z34" s="15"/>
      <c r="AA34" s="15"/>
      <c r="AB34" s="15"/>
      <c r="AC34" s="15"/>
      <c r="AD34" s="15"/>
      <c r="AE34" s="16"/>
      <c r="AF34" s="15"/>
      <c r="AG34" s="15"/>
      <c r="AH34" s="15"/>
      <c r="AI34" s="15"/>
      <c r="AJ34" s="15"/>
      <c r="AK34" s="15"/>
      <c r="AL34" s="16"/>
      <c r="AM34" s="14"/>
      <c r="AN34" s="15"/>
      <c r="AO34" s="15"/>
      <c r="AP34" s="15"/>
      <c r="AQ34" s="15"/>
      <c r="AR34" s="15"/>
      <c r="AS34" s="16"/>
      <c r="AT34" s="112" t="str">
        <f>IF(AT33&gt;0,AT32/AT33,"-")</f>
        <v>-</v>
      </c>
      <c r="AU34" s="111"/>
      <c r="AV34" s="112" t="str">
        <f>IF(AW30&gt;0,AV30/AW30,"-")</f>
        <v>-</v>
      </c>
      <c r="AW34" s="110"/>
      <c r="AX34" s="108"/>
    </row>
    <row r="37" spans="2:50">
      <c r="C37" s="124" t="s">
        <v>73</v>
      </c>
      <c r="D37" s="124"/>
      <c r="E37" s="124"/>
      <c r="F37" s="124"/>
    </row>
    <row r="38" spans="2:50">
      <c r="B38" t="s">
        <v>99</v>
      </c>
      <c r="C38" s="71" t="s">
        <v>3</v>
      </c>
      <c r="D38" s="71"/>
      <c r="E38" s="71"/>
      <c r="F38" s="122" t="s">
        <v>4</v>
      </c>
      <c r="G38" s="122"/>
      <c r="H38" s="122"/>
      <c r="I38" s="122"/>
      <c r="J38" s="122"/>
    </row>
    <row r="39" spans="2:50">
      <c r="B39" t="s">
        <v>101</v>
      </c>
      <c r="C39" s="66" t="s">
        <v>74</v>
      </c>
      <c r="D39" s="71"/>
      <c r="E39" s="71"/>
      <c r="F39" s="122" t="s">
        <v>5</v>
      </c>
      <c r="G39" s="122"/>
      <c r="H39" s="122"/>
      <c r="I39" s="122"/>
      <c r="J39" s="122"/>
    </row>
    <row r="40" spans="2:50">
      <c r="B40" t="s">
        <v>103</v>
      </c>
      <c r="C40" s="66" t="s">
        <v>0</v>
      </c>
      <c r="D40" s="71"/>
      <c r="E40" s="71"/>
      <c r="F40" s="122" t="s">
        <v>6</v>
      </c>
      <c r="G40" s="122"/>
      <c r="H40" s="122"/>
      <c r="I40" s="122"/>
      <c r="J40" s="122"/>
    </row>
    <row r="41" spans="2:50">
      <c r="B41" t="s">
        <v>105</v>
      </c>
      <c r="C41" s="66" t="s">
        <v>1</v>
      </c>
      <c r="D41" s="71"/>
      <c r="E41" s="71"/>
      <c r="F41" s="122" t="s">
        <v>7</v>
      </c>
      <c r="G41" s="122"/>
      <c r="H41" s="122"/>
      <c r="I41" s="122"/>
      <c r="J41" s="122"/>
    </row>
    <row r="42" spans="2:50">
      <c r="B42" t="s">
        <v>107</v>
      </c>
      <c r="C42" s="74" t="s">
        <v>2</v>
      </c>
      <c r="D42" s="71"/>
      <c r="E42" s="71"/>
      <c r="F42" s="122" t="s">
        <v>8</v>
      </c>
      <c r="G42" s="122"/>
      <c r="H42" s="122"/>
      <c r="I42" s="122"/>
      <c r="J42" s="122"/>
    </row>
    <row r="43" spans="2:50">
      <c r="B43" s="75" t="s">
        <v>12</v>
      </c>
      <c r="C43" s="128" t="s">
        <v>11</v>
      </c>
      <c r="D43" s="125"/>
      <c r="E43" s="125"/>
      <c r="F43" s="125"/>
      <c r="G43" s="125"/>
      <c r="H43" s="125"/>
      <c r="I43" s="125"/>
      <c r="J43" s="125"/>
    </row>
    <row r="44" spans="2:50">
      <c r="C44" s="73"/>
      <c r="D44" s="72"/>
      <c r="E44" s="72"/>
      <c r="F44" s="72"/>
      <c r="G44" s="72"/>
      <c r="H44" s="72"/>
      <c r="I44" s="72"/>
      <c r="J44" s="72"/>
    </row>
    <row r="45" spans="2:50">
      <c r="B45" t="s">
        <v>9</v>
      </c>
    </row>
    <row r="46" spans="2:50">
      <c r="B46" t="s">
        <v>10</v>
      </c>
    </row>
  </sheetData>
  <mergeCells count="76">
    <mergeCell ref="D4:J4"/>
    <mergeCell ref="K4:Q4"/>
    <mergeCell ref="R4:X4"/>
    <mergeCell ref="Y4:AE4"/>
    <mergeCell ref="AF4:AL4"/>
    <mergeCell ref="AU5:AU6"/>
    <mergeCell ref="AV5:AV8"/>
    <mergeCell ref="AW5:AW8"/>
    <mergeCell ref="AX5:AX9"/>
    <mergeCell ref="AT7:AU7"/>
    <mergeCell ref="AT8:AU8"/>
    <mergeCell ref="AT9:AU9"/>
    <mergeCell ref="AV9:AW9"/>
    <mergeCell ref="AU10:AU11"/>
    <mergeCell ref="AV10:AV13"/>
    <mergeCell ref="AW10:AW13"/>
    <mergeCell ref="AX10:AX14"/>
    <mergeCell ref="AT12:AU12"/>
    <mergeCell ref="AT13:AU13"/>
    <mergeCell ref="AT14:AU14"/>
    <mergeCell ref="AV14:AW14"/>
    <mergeCell ref="AU15:AU16"/>
    <mergeCell ref="AV15:AV18"/>
    <mergeCell ref="AW15:AW18"/>
    <mergeCell ref="AX15:AX19"/>
    <mergeCell ref="AT17:AU17"/>
    <mergeCell ref="AT18:AU18"/>
    <mergeCell ref="AT19:AU19"/>
    <mergeCell ref="AV19:AW19"/>
    <mergeCell ref="AU20:AU21"/>
    <mergeCell ref="AV20:AV23"/>
    <mergeCell ref="AW20:AW23"/>
    <mergeCell ref="AX20:AX24"/>
    <mergeCell ref="AT22:AU22"/>
    <mergeCell ref="AT23:AU23"/>
    <mergeCell ref="AT24:AU24"/>
    <mergeCell ref="AV24:AW24"/>
    <mergeCell ref="AU25:AU26"/>
    <mergeCell ref="AV25:AV28"/>
    <mergeCell ref="AW25:AW28"/>
    <mergeCell ref="AX25:AX29"/>
    <mergeCell ref="AT27:AU27"/>
    <mergeCell ref="AT28:AU28"/>
    <mergeCell ref="AT29:AU29"/>
    <mergeCell ref="AV29:AW29"/>
    <mergeCell ref="AU30:AU31"/>
    <mergeCell ref="AV30:AV33"/>
    <mergeCell ref="AW30:AW33"/>
    <mergeCell ref="AX30:AX34"/>
    <mergeCell ref="AT32:AU32"/>
    <mergeCell ref="AT33:AU33"/>
    <mergeCell ref="AT34:AU34"/>
    <mergeCell ref="AV34:AW34"/>
    <mergeCell ref="B2:R2"/>
    <mergeCell ref="B3:R3"/>
    <mergeCell ref="B1:AJ1"/>
    <mergeCell ref="C30:C34"/>
    <mergeCell ref="AT30:AT31"/>
    <mergeCell ref="C25:C29"/>
    <mergeCell ref="AT25:AT26"/>
    <mergeCell ref="C20:C24"/>
    <mergeCell ref="AT20:AT21"/>
    <mergeCell ref="C15:C19"/>
    <mergeCell ref="AT15:AT16"/>
    <mergeCell ref="C10:C14"/>
    <mergeCell ref="AT10:AT11"/>
    <mergeCell ref="C5:C9"/>
    <mergeCell ref="AT5:AT6"/>
    <mergeCell ref="AM4:AS4"/>
    <mergeCell ref="F42:J42"/>
    <mergeCell ref="C43:J43"/>
    <mergeCell ref="C37:F37"/>
    <mergeCell ref="F38:J38"/>
    <mergeCell ref="F39:J39"/>
    <mergeCell ref="F40:J40"/>
    <mergeCell ref="F41:J41"/>
  </mergeCells>
  <phoneticPr fontId="2"/>
  <pageMargins left="1" right="1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Y41"/>
  <sheetViews>
    <sheetView zoomScale="125" workbookViewId="0">
      <selection activeCell="A2" sqref="A2"/>
    </sheetView>
  </sheetViews>
  <sheetFormatPr defaultColWidth="7.625" defaultRowHeight="13.5"/>
  <cols>
    <col min="1" max="1" width="4" customWidth="1"/>
    <col min="2" max="2" width="4.375" customWidth="1"/>
    <col min="3" max="3" width="17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62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5" width="2.1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1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1:51" ht="30" customHeight="1">
      <c r="A1" s="78" t="s">
        <v>60</v>
      </c>
      <c r="B1" s="52" t="s">
        <v>96</v>
      </c>
      <c r="C1" s="52"/>
      <c r="D1" s="5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51">
      <c r="B2" s="125" t="s">
        <v>79</v>
      </c>
      <c r="C2" s="125"/>
      <c r="D2" s="125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32"/>
    </row>
    <row r="3" spans="1:51">
      <c r="B3" s="126" t="s">
        <v>34</v>
      </c>
      <c r="C3" s="126"/>
      <c r="D3" s="126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spans="1:51" ht="12.75" customHeight="1">
      <c r="B4" s="31"/>
      <c r="C4" s="4" t="s">
        <v>32</v>
      </c>
      <c r="D4" s="92" t="str">
        <f>C5</f>
        <v>第一幼児教育短期大学</v>
      </c>
      <c r="E4" s="93"/>
      <c r="F4" s="93"/>
      <c r="G4" s="93"/>
      <c r="H4" s="93"/>
      <c r="I4" s="93"/>
      <c r="J4" s="94"/>
      <c r="K4" s="92" t="str">
        <f>C10</f>
        <v>鹿児島国際大学</v>
      </c>
      <c r="L4" s="93"/>
      <c r="M4" s="93"/>
      <c r="N4" s="93"/>
      <c r="O4" s="93"/>
      <c r="P4" s="93"/>
      <c r="Q4" s="94"/>
      <c r="R4" s="92" t="str">
        <f>C15</f>
        <v>福岡県立大学</v>
      </c>
      <c r="S4" s="93"/>
      <c r="T4" s="93"/>
      <c r="U4" s="93"/>
      <c r="V4" s="93"/>
      <c r="W4" s="93"/>
      <c r="X4" s="94"/>
      <c r="Y4" s="133" t="str">
        <f>C20</f>
        <v>長崎短期大学（棄権）</v>
      </c>
      <c r="Z4" s="134"/>
      <c r="AA4" s="134"/>
      <c r="AB4" s="134"/>
      <c r="AC4" s="134"/>
      <c r="AD4" s="134"/>
      <c r="AE4" s="135"/>
      <c r="AF4" s="133">
        <f>C25</f>
        <v>0</v>
      </c>
      <c r="AG4" s="134"/>
      <c r="AH4" s="134"/>
      <c r="AI4" s="134"/>
      <c r="AJ4" s="134"/>
      <c r="AK4" s="134"/>
      <c r="AL4" s="135"/>
      <c r="AM4" s="92">
        <f>C30</f>
        <v>0</v>
      </c>
      <c r="AN4" s="93"/>
      <c r="AO4" s="93"/>
      <c r="AP4" s="93"/>
      <c r="AQ4" s="93"/>
      <c r="AR4" s="93"/>
      <c r="AS4" s="94"/>
      <c r="AT4" s="5" t="s">
        <v>138</v>
      </c>
      <c r="AU4" s="6" t="s">
        <v>139</v>
      </c>
      <c r="AV4" s="7" t="s">
        <v>25</v>
      </c>
      <c r="AW4" s="8" t="s">
        <v>26</v>
      </c>
      <c r="AX4" s="9" t="s">
        <v>27</v>
      </c>
      <c r="AY4" s="10"/>
    </row>
    <row r="5" spans="1:51" ht="12.75" customHeight="1">
      <c r="B5" s="1"/>
      <c r="C5" s="99" t="s">
        <v>80</v>
      </c>
      <c r="D5" s="2"/>
      <c r="E5" s="11"/>
      <c r="F5" s="11"/>
      <c r="G5" s="11"/>
      <c r="H5" s="11"/>
      <c r="I5" s="11"/>
      <c r="J5" s="12"/>
      <c r="K5" s="2" t="str">
        <f>IF(OR(K7&gt;=2,Q7&gt;=2),IF(K7&gt;Q7,"○","●"),"-")</f>
        <v>●</v>
      </c>
      <c r="L5" s="11"/>
      <c r="M5" s="11"/>
      <c r="N5" s="11"/>
      <c r="O5" s="11"/>
      <c r="P5" s="11"/>
      <c r="Q5" s="12"/>
      <c r="R5" s="2" t="str">
        <f>IF(OR(R7&gt;=2,X7&gt;=2),IF(R7&gt;X7,"○","●"),"-")</f>
        <v>●</v>
      </c>
      <c r="S5" s="11"/>
      <c r="T5" s="11"/>
      <c r="U5" s="11"/>
      <c r="V5" s="11"/>
      <c r="W5" s="11"/>
      <c r="X5" s="12"/>
      <c r="Y5" s="2" t="str">
        <f>IF(OR(Y7&gt;=2,AE7&gt;=2),IF(Y7&gt;AE7,"○","●"),"-")</f>
        <v>-</v>
      </c>
      <c r="Z5" s="11"/>
      <c r="AA5" s="11"/>
      <c r="AB5" s="11"/>
      <c r="AC5" s="11"/>
      <c r="AD5" s="11"/>
      <c r="AE5" s="12"/>
      <c r="AF5" s="2" t="str">
        <f>IF(OR(AF7&gt;=2,AL7&gt;=2),IF(AF7&gt;AL7,"○","●"),"-")</f>
        <v>-</v>
      </c>
      <c r="AG5" s="11"/>
      <c r="AH5" s="11"/>
      <c r="AI5" s="11"/>
      <c r="AJ5" s="11"/>
      <c r="AK5" s="11"/>
      <c r="AL5" s="12"/>
      <c r="AM5" s="2" t="str">
        <f>IF(OR(AM7&gt;=2,AS7&gt;=2),IF(AM7&gt;AS7,"○","●"),"-")</f>
        <v>-</v>
      </c>
      <c r="AN5" s="11"/>
      <c r="AO5" s="11"/>
      <c r="AP5" s="11"/>
      <c r="AQ5" s="11"/>
      <c r="AR5" s="11"/>
      <c r="AS5" s="12"/>
      <c r="AT5" s="102">
        <f>COUNTIF(D5:AS5,"○")</f>
        <v>0</v>
      </c>
      <c r="AU5" s="102">
        <f>COUNTIF(D5:AS5,"●")</f>
        <v>2</v>
      </c>
      <c r="AV5" s="102">
        <f>D7+K7+R7+Y7+AF7+AM7</f>
        <v>0</v>
      </c>
      <c r="AW5" s="102">
        <f>J7+Q7+X7+AE7+AL7+AS7</f>
        <v>4</v>
      </c>
      <c r="AX5" s="106">
        <v>3</v>
      </c>
      <c r="AY5" s="10"/>
    </row>
    <row r="6" spans="1:51" ht="12.75" customHeight="1">
      <c r="B6" s="1"/>
      <c r="C6" s="120"/>
      <c r="D6" s="2"/>
      <c r="E6" s="11"/>
      <c r="F6" s="11"/>
      <c r="G6" s="11"/>
      <c r="H6" s="11"/>
      <c r="I6" s="11"/>
      <c r="J6" s="12"/>
      <c r="K6" s="13"/>
      <c r="L6" s="11">
        <f>IF(M6&gt;O6,1,0)</f>
        <v>0</v>
      </c>
      <c r="M6" s="24">
        <v>6</v>
      </c>
      <c r="N6" s="11" t="str">
        <f>IF(M6="","","－")</f>
        <v>－</v>
      </c>
      <c r="O6" s="24">
        <v>25</v>
      </c>
      <c r="P6" s="11">
        <f>IF(M6&lt;O6,1,0)</f>
        <v>1</v>
      </c>
      <c r="Q6" s="12"/>
      <c r="R6" s="13"/>
      <c r="S6" s="11">
        <f>IF(T6&gt;V6,1,0)</f>
        <v>0</v>
      </c>
      <c r="T6" s="24">
        <v>17</v>
      </c>
      <c r="U6" s="11" t="str">
        <f>IF(T6="","","－")</f>
        <v>－</v>
      </c>
      <c r="V6" s="24">
        <v>25</v>
      </c>
      <c r="W6" s="11">
        <f>IF(T6&lt;V6,1,0)</f>
        <v>1</v>
      </c>
      <c r="X6" s="12"/>
      <c r="Y6" s="13"/>
      <c r="Z6" s="11">
        <f>IF(AA6&gt;AC6,1,0)</f>
        <v>0</v>
      </c>
      <c r="AA6" s="24"/>
      <c r="AB6" s="11" t="str">
        <f>IF(AA6="","","－")</f>
        <v/>
      </c>
      <c r="AC6" s="24"/>
      <c r="AD6" s="11">
        <f>IF(AA6&lt;AC6,1,0)</f>
        <v>0</v>
      </c>
      <c r="AE6" s="12"/>
      <c r="AF6" s="13"/>
      <c r="AG6" s="11">
        <f>IF(AH6&gt;AJ6,1,0)</f>
        <v>0</v>
      </c>
      <c r="AH6" s="24"/>
      <c r="AI6" s="11" t="str">
        <f>IF(AH6="","","－")</f>
        <v/>
      </c>
      <c r="AJ6" s="24"/>
      <c r="AK6" s="11">
        <f>IF(AH6&lt;AJ6,1,0)</f>
        <v>0</v>
      </c>
      <c r="AL6" s="12"/>
      <c r="AM6" s="13"/>
      <c r="AN6" s="11">
        <f>IF(AO6&gt;AQ6,1,0)</f>
        <v>0</v>
      </c>
      <c r="AO6" s="24"/>
      <c r="AP6" s="11" t="str">
        <f>IF(AO6="","","－")</f>
        <v/>
      </c>
      <c r="AQ6" s="24"/>
      <c r="AR6" s="11">
        <f>IF(AO6&lt;AQ6,1,0)</f>
        <v>0</v>
      </c>
      <c r="AS6" s="12"/>
      <c r="AT6" s="103"/>
      <c r="AU6" s="103"/>
      <c r="AV6" s="104"/>
      <c r="AW6" s="104"/>
      <c r="AX6" s="107"/>
    </row>
    <row r="7" spans="1:51" ht="12.75" customHeight="1">
      <c r="B7" s="1">
        <v>1</v>
      </c>
      <c r="C7" s="120"/>
      <c r="D7" s="2"/>
      <c r="E7" s="11"/>
      <c r="F7" s="11"/>
      <c r="G7" s="11"/>
      <c r="H7" s="11"/>
      <c r="I7" s="11"/>
      <c r="J7" s="12"/>
      <c r="K7" s="2">
        <f>L6+L7+L8</f>
        <v>0</v>
      </c>
      <c r="L7" s="11">
        <f>IF(M7&gt;O7,1,0)</f>
        <v>0</v>
      </c>
      <c r="M7" s="24">
        <v>13</v>
      </c>
      <c r="N7" s="11" t="str">
        <f>IF(M7="","","－")</f>
        <v>－</v>
      </c>
      <c r="O7" s="24">
        <v>25</v>
      </c>
      <c r="P7" s="11">
        <f>IF(M7&lt;O7,1,0)</f>
        <v>1</v>
      </c>
      <c r="Q7" s="12">
        <f>P6+P7+P8</f>
        <v>2</v>
      </c>
      <c r="R7" s="2">
        <f>S6+S7+S8</f>
        <v>0</v>
      </c>
      <c r="S7" s="11">
        <f>IF(T7&gt;V7,1,0)</f>
        <v>0</v>
      </c>
      <c r="T7" s="24">
        <v>21</v>
      </c>
      <c r="U7" s="11" t="str">
        <f>IF(T7="","","－")</f>
        <v>－</v>
      </c>
      <c r="V7" s="24">
        <v>25</v>
      </c>
      <c r="W7" s="11">
        <f>IF(T7&lt;V7,1,0)</f>
        <v>1</v>
      </c>
      <c r="X7" s="12">
        <f>W6+W7+W8</f>
        <v>2</v>
      </c>
      <c r="Y7" s="2">
        <f>Z6+Z7+Z8</f>
        <v>0</v>
      </c>
      <c r="Z7" s="11">
        <f>IF(AA7&gt;AC7,1,0)</f>
        <v>0</v>
      </c>
      <c r="AA7" s="24"/>
      <c r="AB7" s="11" t="str">
        <f>IF(AA7="","","－")</f>
        <v/>
      </c>
      <c r="AC7" s="24"/>
      <c r="AD7" s="11">
        <f>IF(AA7&lt;AC7,1,0)</f>
        <v>0</v>
      </c>
      <c r="AE7" s="12">
        <f>AD6+AD7+AD8</f>
        <v>0</v>
      </c>
      <c r="AF7" s="2">
        <f>AG6+AG7+AG8</f>
        <v>0</v>
      </c>
      <c r="AG7" s="11">
        <f>IF(AH7&gt;AJ7,1,0)</f>
        <v>0</v>
      </c>
      <c r="AH7" s="24"/>
      <c r="AI7" s="11" t="str">
        <f>IF(AH7="","","－")</f>
        <v/>
      </c>
      <c r="AJ7" s="24"/>
      <c r="AK7" s="11">
        <f>IF(AH7&lt;AJ7,1,0)</f>
        <v>0</v>
      </c>
      <c r="AL7" s="12">
        <f>AK6+AK7+AK8</f>
        <v>0</v>
      </c>
      <c r="AM7" s="2">
        <f>AN6+AN7+AN8</f>
        <v>0</v>
      </c>
      <c r="AN7" s="11">
        <f>IF(AO7&gt;AQ7,1,0)</f>
        <v>0</v>
      </c>
      <c r="AO7" s="24"/>
      <c r="AP7" s="11" t="str">
        <f>IF(AO7="","","－")</f>
        <v/>
      </c>
      <c r="AQ7" s="24"/>
      <c r="AR7" s="11">
        <f>IF(AO7&lt;AQ7,1,0)</f>
        <v>0</v>
      </c>
      <c r="AS7" s="12">
        <f>AR6+AR7+AR8</f>
        <v>0</v>
      </c>
      <c r="AT7" s="109">
        <f>SUM(M6:M8,T6:T8,F6:F8,AA6:AA8,AH6:AH8,AO6:AO8)</f>
        <v>57</v>
      </c>
      <c r="AU7" s="110"/>
      <c r="AV7" s="104"/>
      <c r="AW7" s="104"/>
      <c r="AX7" s="107"/>
    </row>
    <row r="8" spans="1:51" ht="12.75" customHeight="1">
      <c r="B8" s="1"/>
      <c r="C8" s="120"/>
      <c r="D8" s="2"/>
      <c r="E8" s="11"/>
      <c r="F8" s="11"/>
      <c r="G8" s="11"/>
      <c r="H8" s="11"/>
      <c r="I8" s="11"/>
      <c r="J8" s="12"/>
      <c r="K8" s="2"/>
      <c r="L8" s="11">
        <f>IF(M8&gt;O8,1,0)</f>
        <v>0</v>
      </c>
      <c r="M8" s="24"/>
      <c r="N8" s="11" t="str">
        <f>IF(M8="","","－")</f>
        <v/>
      </c>
      <c r="O8" s="24"/>
      <c r="P8" s="11">
        <f>IF(M8&lt;O8,1,0)</f>
        <v>0</v>
      </c>
      <c r="Q8" s="12"/>
      <c r="R8" s="2"/>
      <c r="S8" s="11">
        <f>IF(T8&gt;V8,1,0)</f>
        <v>0</v>
      </c>
      <c r="T8" s="24"/>
      <c r="U8" s="11" t="str">
        <f>IF(T8="","","－")</f>
        <v/>
      </c>
      <c r="V8" s="24"/>
      <c r="W8" s="11">
        <f>IF(T8&lt;V8,1,0)</f>
        <v>0</v>
      </c>
      <c r="X8" s="12"/>
      <c r="Y8" s="2"/>
      <c r="Z8" s="11">
        <f>IF(AA8&gt;AC8,1,0)</f>
        <v>0</v>
      </c>
      <c r="AA8" s="24"/>
      <c r="AB8" s="11" t="str">
        <f>IF(AA8="","","－")</f>
        <v/>
      </c>
      <c r="AC8" s="24"/>
      <c r="AD8" s="11">
        <f>IF(AA8&lt;AC8,1,0)</f>
        <v>0</v>
      </c>
      <c r="AE8" s="12"/>
      <c r="AF8" s="2"/>
      <c r="AG8" s="11">
        <f>IF(AH8&gt;AJ8,1,0)</f>
        <v>0</v>
      </c>
      <c r="AH8" s="24"/>
      <c r="AI8" s="11" t="str">
        <f>IF(AH8="","","－")</f>
        <v/>
      </c>
      <c r="AJ8" s="24"/>
      <c r="AK8" s="11">
        <f>IF(AH8&lt;AJ8,1,0)</f>
        <v>0</v>
      </c>
      <c r="AL8" s="12"/>
      <c r="AM8" s="2"/>
      <c r="AN8" s="11">
        <f>IF(AO8&gt;AQ8,1,0)</f>
        <v>0</v>
      </c>
      <c r="AO8" s="24"/>
      <c r="AP8" s="11" t="str">
        <f>IF(AO8="","","－")</f>
        <v/>
      </c>
      <c r="AQ8" s="24"/>
      <c r="AR8" s="11">
        <f>IF(AO8&lt;AQ8,1,0)</f>
        <v>0</v>
      </c>
      <c r="AS8" s="12"/>
      <c r="AT8" s="109">
        <f>SUM(O6:O8,V6:V8,H6:H8,AC6:AC8,AJ6:AJ8,AQ6:AQ8)</f>
        <v>100</v>
      </c>
      <c r="AU8" s="111"/>
      <c r="AV8" s="105"/>
      <c r="AW8" s="105"/>
      <c r="AX8" s="107"/>
    </row>
    <row r="9" spans="1:51" ht="12.75" customHeight="1">
      <c r="B9" s="1"/>
      <c r="C9" s="121"/>
      <c r="D9" s="14"/>
      <c r="E9" s="15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6"/>
      <c r="R9" s="14"/>
      <c r="S9" s="15"/>
      <c r="T9" s="15"/>
      <c r="U9" s="15"/>
      <c r="V9" s="15"/>
      <c r="W9" s="15"/>
      <c r="X9" s="16"/>
      <c r="Y9" s="14"/>
      <c r="Z9" s="15"/>
      <c r="AA9" s="15"/>
      <c r="AB9" s="15"/>
      <c r="AC9" s="15"/>
      <c r="AD9" s="15"/>
      <c r="AE9" s="16"/>
      <c r="AF9" s="14"/>
      <c r="AG9" s="15"/>
      <c r="AH9" s="15"/>
      <c r="AI9" s="15"/>
      <c r="AJ9" s="15"/>
      <c r="AK9" s="15"/>
      <c r="AL9" s="16"/>
      <c r="AM9" s="14"/>
      <c r="AN9" s="15"/>
      <c r="AO9" s="15"/>
      <c r="AP9" s="15"/>
      <c r="AQ9" s="15"/>
      <c r="AR9" s="15"/>
      <c r="AS9" s="16"/>
      <c r="AT9" s="112">
        <f>IF(AT8&gt;0,AT7/AT8,"-")</f>
        <v>0.56999999999999995</v>
      </c>
      <c r="AU9" s="111"/>
      <c r="AV9" s="112">
        <f>IF(AW5&gt;0,AV5/AW5,"-")</f>
        <v>0</v>
      </c>
      <c r="AW9" s="110"/>
      <c r="AX9" s="108"/>
    </row>
    <row r="10" spans="1:51" ht="12.75" customHeight="1">
      <c r="B10" s="17"/>
      <c r="C10" s="130" t="s">
        <v>154</v>
      </c>
      <c r="D10" s="11" t="str">
        <f>IF(OR(D12&gt;=2,J12&gt;=2),IF(D12&gt;J12,"○","●"),"-")</f>
        <v>○</v>
      </c>
      <c r="E10" s="18"/>
      <c r="F10" s="18"/>
      <c r="G10" s="18"/>
      <c r="H10" s="18"/>
      <c r="I10" s="18"/>
      <c r="J10" s="19"/>
      <c r="K10" s="20"/>
      <c r="L10" s="18"/>
      <c r="M10" s="18"/>
      <c r="N10" s="18"/>
      <c r="O10" s="18"/>
      <c r="P10" s="18"/>
      <c r="Q10" s="19"/>
      <c r="R10" s="2" t="str">
        <f>IF(OR(R12&gt;=2,X12&gt;=2),IF(R12&gt;X12,"○","●"),"-")</f>
        <v>○</v>
      </c>
      <c r="S10" s="11"/>
      <c r="T10" s="11"/>
      <c r="U10" s="11"/>
      <c r="V10" s="11"/>
      <c r="W10" s="11"/>
      <c r="X10" s="12"/>
      <c r="Y10" s="2" t="str">
        <f>IF(OR(Y12&gt;=2,AE12&gt;=2),IF(Y12&gt;AE12,"○","●"),"-")</f>
        <v>-</v>
      </c>
      <c r="Z10" s="11"/>
      <c r="AA10" s="11"/>
      <c r="AB10" s="11"/>
      <c r="AC10" s="11"/>
      <c r="AD10" s="11"/>
      <c r="AE10" s="12"/>
      <c r="AF10" s="2" t="str">
        <f>IF(OR(AF12&gt;=2,AL12&gt;=2),IF(AF12&gt;AL12,"○","●"),"-")</f>
        <v>-</v>
      </c>
      <c r="AG10" s="11"/>
      <c r="AH10" s="11"/>
      <c r="AI10" s="11"/>
      <c r="AJ10" s="11"/>
      <c r="AK10" s="11"/>
      <c r="AL10" s="12"/>
      <c r="AM10" s="2" t="str">
        <f>IF(OR(AM12&gt;=2,AS12&gt;=2),IF(AM12&gt;AS12,"○","●"),"-")</f>
        <v>-</v>
      </c>
      <c r="AN10" s="11"/>
      <c r="AO10" s="11"/>
      <c r="AP10" s="11"/>
      <c r="AQ10" s="11"/>
      <c r="AR10" s="11"/>
      <c r="AS10" s="12"/>
      <c r="AT10" s="102">
        <f>COUNTIF(D10:AS10,"○")</f>
        <v>2</v>
      </c>
      <c r="AU10" s="102">
        <f>COUNTIF(D10:AS10,"●")</f>
        <v>0</v>
      </c>
      <c r="AV10" s="102">
        <f>D12+K12+R12+Y12+AF12+AM12</f>
        <v>4</v>
      </c>
      <c r="AW10" s="102">
        <f>J12+Q12+X12+AE12+AL12+AS12</f>
        <v>0</v>
      </c>
      <c r="AX10" s="106">
        <v>1</v>
      </c>
    </row>
    <row r="11" spans="1:51" ht="12.75" customHeight="1">
      <c r="B11" s="1"/>
      <c r="C11" s="131"/>
      <c r="D11" s="13"/>
      <c r="E11" s="11">
        <f>IF(F11&gt;H11,1,0)</f>
        <v>1</v>
      </c>
      <c r="F11" s="11">
        <f>IF(O6="","",O6)</f>
        <v>25</v>
      </c>
      <c r="G11" s="11" t="str">
        <f>IF(N6="","",N6)</f>
        <v>－</v>
      </c>
      <c r="H11" s="11">
        <f>IF(M6="","",M6)</f>
        <v>6</v>
      </c>
      <c r="I11" s="11">
        <f>IF(F11&lt;H11,1,0)</f>
        <v>0</v>
      </c>
      <c r="J11" s="12"/>
      <c r="K11" s="2"/>
      <c r="L11" s="11"/>
      <c r="M11" s="11"/>
      <c r="N11" s="11"/>
      <c r="O11" s="11"/>
      <c r="P11" s="11"/>
      <c r="Q11" s="12"/>
      <c r="R11" s="13"/>
      <c r="S11" s="11">
        <f>IF(T11&gt;V11,1,0)</f>
        <v>1</v>
      </c>
      <c r="T11" s="24">
        <v>25</v>
      </c>
      <c r="U11" s="11" t="str">
        <f>IF(T11="","","－")</f>
        <v>－</v>
      </c>
      <c r="V11" s="24">
        <v>8</v>
      </c>
      <c r="W11" s="11">
        <f>IF(T11&lt;V11,1,0)</f>
        <v>0</v>
      </c>
      <c r="X11" s="12"/>
      <c r="Y11" s="13"/>
      <c r="Z11" s="11">
        <f>IF(AA11&gt;AC11,1,0)</f>
        <v>0</v>
      </c>
      <c r="AA11" s="24"/>
      <c r="AB11" s="11" t="str">
        <f>IF(AA11="","","－")</f>
        <v/>
      </c>
      <c r="AC11" s="24"/>
      <c r="AD11" s="11">
        <f>IF(AA11&lt;AC11,1,0)</f>
        <v>0</v>
      </c>
      <c r="AE11" s="12"/>
      <c r="AF11" s="13"/>
      <c r="AG11" s="11">
        <f>IF(AH11&gt;AJ11,1,0)</f>
        <v>0</v>
      </c>
      <c r="AH11" s="24"/>
      <c r="AI11" s="11" t="str">
        <f>IF(AH11="","","－")</f>
        <v/>
      </c>
      <c r="AJ11" s="24"/>
      <c r="AK11" s="11">
        <f>IF(AH11&lt;AJ11,1,0)</f>
        <v>0</v>
      </c>
      <c r="AL11" s="12"/>
      <c r="AM11" s="13"/>
      <c r="AN11" s="11">
        <f>IF(AO11&gt;AQ11,1,0)</f>
        <v>0</v>
      </c>
      <c r="AO11" s="24"/>
      <c r="AP11" s="11" t="str">
        <f>IF(AO11="","","－")</f>
        <v/>
      </c>
      <c r="AQ11" s="24"/>
      <c r="AR11" s="11">
        <f>IF(AO11&lt;AQ11,1,0)</f>
        <v>0</v>
      </c>
      <c r="AS11" s="12"/>
      <c r="AT11" s="103"/>
      <c r="AU11" s="103"/>
      <c r="AV11" s="104"/>
      <c r="AW11" s="104"/>
      <c r="AX11" s="107"/>
    </row>
    <row r="12" spans="1:51" ht="12.75" customHeight="1">
      <c r="B12" s="1">
        <v>2</v>
      </c>
      <c r="C12" s="131"/>
      <c r="D12" s="11">
        <f>E11+E12+E13</f>
        <v>2</v>
      </c>
      <c r="E12" s="11">
        <f>IF(F12&gt;H12,1,0)</f>
        <v>1</v>
      </c>
      <c r="F12" s="11">
        <f>IF(O7="","",O7)</f>
        <v>25</v>
      </c>
      <c r="G12" s="11" t="str">
        <f>IF(N7="","",N7)</f>
        <v>－</v>
      </c>
      <c r="H12" s="11">
        <f>IF(M7="","",M7)</f>
        <v>13</v>
      </c>
      <c r="I12" s="11">
        <f>IF(F12&lt;H12,1,0)</f>
        <v>0</v>
      </c>
      <c r="J12" s="12">
        <f>I11+I12+I13</f>
        <v>0</v>
      </c>
      <c r="K12" s="2"/>
      <c r="L12" s="11"/>
      <c r="M12" s="11"/>
      <c r="N12" s="11"/>
      <c r="O12" s="11"/>
      <c r="P12" s="11"/>
      <c r="Q12" s="12"/>
      <c r="R12" s="2">
        <f>S11+S12+S13</f>
        <v>2</v>
      </c>
      <c r="S12" s="11">
        <f>IF(T12&gt;V12,1,0)</f>
        <v>1</v>
      </c>
      <c r="T12" s="24">
        <v>25</v>
      </c>
      <c r="U12" s="11" t="str">
        <f>IF(T12="","","－")</f>
        <v>－</v>
      </c>
      <c r="V12" s="24">
        <v>20</v>
      </c>
      <c r="W12" s="11">
        <f>IF(T12&lt;V12,1,0)</f>
        <v>0</v>
      </c>
      <c r="X12" s="12">
        <f>W11+W12+W13</f>
        <v>0</v>
      </c>
      <c r="Y12" s="2">
        <f>Z11+Z12+Z13</f>
        <v>0</v>
      </c>
      <c r="Z12" s="11">
        <f>IF(AA12&gt;AC12,1,0)</f>
        <v>0</v>
      </c>
      <c r="AA12" s="24"/>
      <c r="AB12" s="11" t="str">
        <f>IF(AA12="","","－")</f>
        <v/>
      </c>
      <c r="AC12" s="24"/>
      <c r="AD12" s="11">
        <f>IF(AA12&lt;AC12,1,0)</f>
        <v>0</v>
      </c>
      <c r="AE12" s="12">
        <f>AD11+AD12+AD13</f>
        <v>0</v>
      </c>
      <c r="AF12" s="2">
        <f>AG11+AG12+AG13</f>
        <v>0</v>
      </c>
      <c r="AG12" s="11">
        <f>IF(AH12&gt;AJ12,1,0)</f>
        <v>0</v>
      </c>
      <c r="AH12" s="24"/>
      <c r="AI12" s="11" t="str">
        <f>IF(AH12="","","－")</f>
        <v/>
      </c>
      <c r="AJ12" s="24"/>
      <c r="AK12" s="11">
        <f>IF(AH12&lt;AJ12,1,0)</f>
        <v>0</v>
      </c>
      <c r="AL12" s="12">
        <f>AK11+AK12+AK13</f>
        <v>0</v>
      </c>
      <c r="AM12" s="2">
        <f>AN11+AN12+AN13</f>
        <v>0</v>
      </c>
      <c r="AN12" s="11">
        <f>IF(AO12&gt;AQ12,1,0)</f>
        <v>0</v>
      </c>
      <c r="AO12" s="24"/>
      <c r="AP12" s="11" t="str">
        <f>IF(AO12="","","－")</f>
        <v/>
      </c>
      <c r="AQ12" s="24"/>
      <c r="AR12" s="11">
        <f>IF(AO12&lt;AQ12,1,0)</f>
        <v>0</v>
      </c>
      <c r="AS12" s="12">
        <f>AR11+AR12+AR13</f>
        <v>0</v>
      </c>
      <c r="AT12" s="109">
        <f>SUM(M11:M13,T11:T13,F11:F13,AA11:AA13,AH11:AH13,AO11:AO13)</f>
        <v>100</v>
      </c>
      <c r="AU12" s="110"/>
      <c r="AV12" s="104"/>
      <c r="AW12" s="104"/>
      <c r="AX12" s="107"/>
    </row>
    <row r="13" spans="1:51" ht="12.75" customHeight="1">
      <c r="B13" s="1"/>
      <c r="C13" s="131"/>
      <c r="D13" s="11"/>
      <c r="E13" s="11">
        <f>IF(F13&gt;H13,1,0)</f>
        <v>0</v>
      </c>
      <c r="F13" s="11" t="str">
        <f>IF(O8="","",O8)</f>
        <v/>
      </c>
      <c r="G13" s="11" t="str">
        <f>IF(N8="","",N8)</f>
        <v/>
      </c>
      <c r="H13" s="11" t="str">
        <f>IF(M8="","",M8)</f>
        <v/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2"/>
      <c r="S13" s="11">
        <f>IF(T13&gt;V13,1,0)</f>
        <v>0</v>
      </c>
      <c r="T13" s="24"/>
      <c r="U13" s="11" t="str">
        <f>IF(T13="","","－")</f>
        <v/>
      </c>
      <c r="V13" s="24"/>
      <c r="W13" s="11">
        <f>IF(T13&lt;V13,1,0)</f>
        <v>0</v>
      </c>
      <c r="X13" s="12"/>
      <c r="Y13" s="2"/>
      <c r="Z13" s="11">
        <f>IF(AA13&gt;AC13,1,0)</f>
        <v>0</v>
      </c>
      <c r="AA13" s="24"/>
      <c r="AB13" s="11" t="str">
        <f>IF(AA13="","","－")</f>
        <v/>
      </c>
      <c r="AC13" s="24"/>
      <c r="AD13" s="11">
        <f>IF(AA13&lt;AC13,1,0)</f>
        <v>0</v>
      </c>
      <c r="AE13" s="12"/>
      <c r="AF13" s="2"/>
      <c r="AG13" s="11">
        <f>IF(AH13&gt;AJ13,1,0)</f>
        <v>0</v>
      </c>
      <c r="AH13" s="24"/>
      <c r="AI13" s="11" t="str">
        <f>IF(AH13="","","－")</f>
        <v/>
      </c>
      <c r="AJ13" s="24"/>
      <c r="AK13" s="11">
        <f>IF(AH13&lt;AJ13,1,0)</f>
        <v>0</v>
      </c>
      <c r="AL13" s="12"/>
      <c r="AM13" s="2"/>
      <c r="AN13" s="11">
        <f>IF(AO13&gt;AQ13,1,0)</f>
        <v>0</v>
      </c>
      <c r="AO13" s="24"/>
      <c r="AP13" s="11" t="str">
        <f>IF(AO13="","","－")</f>
        <v/>
      </c>
      <c r="AQ13" s="24"/>
      <c r="AR13" s="11">
        <f>IF(AO13&lt;AQ13,1,0)</f>
        <v>0</v>
      </c>
      <c r="AS13" s="12"/>
      <c r="AT13" s="109">
        <f>SUM(O11:O13,V11:V13,H11:H13,AC11:AC13,AJ11:AJ13,AQ11:AQ13)</f>
        <v>47</v>
      </c>
      <c r="AU13" s="111"/>
      <c r="AV13" s="105"/>
      <c r="AW13" s="105"/>
      <c r="AX13" s="107"/>
    </row>
    <row r="14" spans="1:51" ht="12.75" customHeight="1">
      <c r="B14" s="21"/>
      <c r="C14" s="132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6"/>
      <c r="R14" s="14"/>
      <c r="S14" s="15"/>
      <c r="T14" s="15"/>
      <c r="U14" s="15"/>
      <c r="V14" s="15"/>
      <c r="W14" s="15"/>
      <c r="X14" s="16"/>
      <c r="Y14" s="14"/>
      <c r="Z14" s="15"/>
      <c r="AA14" s="15"/>
      <c r="AB14" s="15"/>
      <c r="AC14" s="15"/>
      <c r="AD14" s="15"/>
      <c r="AE14" s="16"/>
      <c r="AF14" s="14"/>
      <c r="AG14" s="15"/>
      <c r="AH14" s="15"/>
      <c r="AI14" s="15"/>
      <c r="AJ14" s="15"/>
      <c r="AK14" s="15"/>
      <c r="AL14" s="16"/>
      <c r="AM14" s="14"/>
      <c r="AN14" s="15"/>
      <c r="AO14" s="15"/>
      <c r="AP14" s="15"/>
      <c r="AQ14" s="15"/>
      <c r="AR14" s="15"/>
      <c r="AS14" s="16"/>
      <c r="AT14" s="112">
        <f>IF(AT13&gt;0,AT12/AT13,"-")</f>
        <v>2.1276595744680851</v>
      </c>
      <c r="AU14" s="111"/>
      <c r="AV14" s="112" t="str">
        <f>IF(AW10&gt;0,AV10/AW10,"-")</f>
        <v>-</v>
      </c>
      <c r="AW14" s="110"/>
      <c r="AX14" s="108"/>
    </row>
    <row r="15" spans="1:51" ht="12.75" customHeight="1">
      <c r="B15" s="1"/>
      <c r="C15" s="99" t="s">
        <v>81</v>
      </c>
      <c r="D15" s="11" t="str">
        <f>IF(OR(D17&gt;=2,J17&gt;=2),IF(D17&gt;J17,"○","●"),"-")</f>
        <v>○</v>
      </c>
      <c r="E15" s="18"/>
      <c r="F15" s="18"/>
      <c r="G15" s="18"/>
      <c r="H15" s="18"/>
      <c r="I15" s="18"/>
      <c r="J15" s="19"/>
      <c r="K15" s="11" t="str">
        <f>IF(OR(K17&gt;=2,Q17&gt;=2),IF(K17&gt;Q17,"○","●"),"-")</f>
        <v>●</v>
      </c>
      <c r="L15" s="18"/>
      <c r="M15" s="18"/>
      <c r="N15" s="18"/>
      <c r="O15" s="18"/>
      <c r="P15" s="18"/>
      <c r="Q15" s="19"/>
      <c r="R15" s="20"/>
      <c r="S15" s="18"/>
      <c r="T15" s="18"/>
      <c r="U15" s="18"/>
      <c r="V15" s="18"/>
      <c r="W15" s="18"/>
      <c r="X15" s="19"/>
      <c r="Y15" s="2" t="str">
        <f>IF(OR(Y17&gt;=2,AE17&gt;=2),IF(Y17&gt;AE17,"○","●"),"-")</f>
        <v>-</v>
      </c>
      <c r="Z15" s="11"/>
      <c r="AA15" s="11"/>
      <c r="AB15" s="11"/>
      <c r="AC15" s="11"/>
      <c r="AD15" s="11"/>
      <c r="AE15" s="12"/>
      <c r="AF15" s="2" t="str">
        <f>IF(OR(AF17&gt;=2,AL17&gt;=2),IF(AF17&gt;AL17,"○","●"),"-")</f>
        <v>-</v>
      </c>
      <c r="AG15" s="11"/>
      <c r="AH15" s="11"/>
      <c r="AI15" s="11"/>
      <c r="AJ15" s="11"/>
      <c r="AK15" s="11"/>
      <c r="AL15" s="12"/>
      <c r="AM15" s="2" t="str">
        <f>IF(OR(AM17&gt;=2,AS17&gt;=2),IF(AM17&gt;AS17,"○","●"),"-")</f>
        <v>-</v>
      </c>
      <c r="AN15" s="11"/>
      <c r="AO15" s="11"/>
      <c r="AP15" s="11"/>
      <c r="AQ15" s="11"/>
      <c r="AR15" s="11"/>
      <c r="AS15" s="12"/>
      <c r="AT15" s="102">
        <f>COUNTIF(D15:AS15,"○")</f>
        <v>1</v>
      </c>
      <c r="AU15" s="102">
        <f>COUNTIF(D15:AS15,"●")</f>
        <v>1</v>
      </c>
      <c r="AV15" s="102">
        <f>D17+K17+R17+Y17+AF17+AM17</f>
        <v>2</v>
      </c>
      <c r="AW15" s="102">
        <f>J17+Q17+X17+AE17+AL17+AS17</f>
        <v>2</v>
      </c>
      <c r="AX15" s="106">
        <v>2</v>
      </c>
    </row>
    <row r="16" spans="1:51" ht="12.75" customHeight="1">
      <c r="B16" s="1"/>
      <c r="C16" s="100"/>
      <c r="D16" s="13"/>
      <c r="E16" s="11">
        <f>IF(F16&gt;H16,1,0)</f>
        <v>1</v>
      </c>
      <c r="F16" s="11">
        <f>IF(V6="","",V6)</f>
        <v>25</v>
      </c>
      <c r="G16" s="11" t="str">
        <f>IF(U6="","",U6)</f>
        <v>－</v>
      </c>
      <c r="H16" s="11">
        <f>IF(T6="","",T6)</f>
        <v>17</v>
      </c>
      <c r="I16" s="11">
        <f>IF(F16&lt;H16,1,0)</f>
        <v>0</v>
      </c>
      <c r="J16" s="12"/>
      <c r="K16" s="13"/>
      <c r="L16" s="11">
        <f>IF(M16&gt;O16,1,0)</f>
        <v>0</v>
      </c>
      <c r="M16" s="11">
        <f>IF(V11="","",V11)</f>
        <v>8</v>
      </c>
      <c r="N16" s="11" t="str">
        <f>IF(U11="","",U11)</f>
        <v>－</v>
      </c>
      <c r="O16" s="11">
        <f>IF(T11="","",T11)</f>
        <v>25</v>
      </c>
      <c r="P16" s="11">
        <f>IF(M16&lt;O16,1,0)</f>
        <v>1</v>
      </c>
      <c r="Q16" s="12"/>
      <c r="R16" s="2"/>
      <c r="S16" s="11"/>
      <c r="T16" s="11"/>
      <c r="U16" s="11"/>
      <c r="V16" s="11"/>
      <c r="W16" s="11"/>
      <c r="X16" s="12"/>
      <c r="Y16" s="13"/>
      <c r="Z16" s="11">
        <f>IF(AA16&gt;AC16,1,0)</f>
        <v>0</v>
      </c>
      <c r="AA16" s="24"/>
      <c r="AB16" s="11" t="str">
        <f>IF(AA16="","","－")</f>
        <v/>
      </c>
      <c r="AC16" s="24"/>
      <c r="AD16" s="11">
        <f>IF(AA16&lt;AC16,1,0)</f>
        <v>0</v>
      </c>
      <c r="AE16" s="12"/>
      <c r="AF16" s="13"/>
      <c r="AG16" s="11">
        <f>IF(AH16&gt;AJ16,1,0)</f>
        <v>0</v>
      </c>
      <c r="AH16" s="24"/>
      <c r="AI16" s="11" t="str">
        <f>IF(AH16="","","－")</f>
        <v/>
      </c>
      <c r="AJ16" s="24"/>
      <c r="AK16" s="11">
        <f>IF(AH16&lt;AJ16,1,0)</f>
        <v>0</v>
      </c>
      <c r="AL16" s="12"/>
      <c r="AM16" s="13"/>
      <c r="AN16" s="11">
        <f>IF(AO16&gt;AQ16,1,0)</f>
        <v>0</v>
      </c>
      <c r="AO16" s="24"/>
      <c r="AP16" s="11" t="str">
        <f>IF(AO16="","","－")</f>
        <v/>
      </c>
      <c r="AQ16" s="24"/>
      <c r="AR16" s="11">
        <f>IF(AO16&lt;AQ16,1,0)</f>
        <v>0</v>
      </c>
      <c r="AS16" s="12"/>
      <c r="AT16" s="103"/>
      <c r="AU16" s="103"/>
      <c r="AV16" s="104"/>
      <c r="AW16" s="104"/>
      <c r="AX16" s="107"/>
    </row>
    <row r="17" spans="2:50" ht="12.75" customHeight="1">
      <c r="B17" s="1">
        <v>3</v>
      </c>
      <c r="C17" s="100"/>
      <c r="D17" s="11">
        <f>E16+E17+E18</f>
        <v>2</v>
      </c>
      <c r="E17" s="11">
        <f>IF(F17&gt;H17,1,0)</f>
        <v>1</v>
      </c>
      <c r="F17" s="11">
        <f>IF(V7="","",V7)</f>
        <v>25</v>
      </c>
      <c r="G17" s="11" t="str">
        <f>IF(U7="","",U7)</f>
        <v>－</v>
      </c>
      <c r="H17" s="11">
        <f>IF(T7="","",T7)</f>
        <v>21</v>
      </c>
      <c r="I17" s="11">
        <f>IF(F17&lt;H17,1,0)</f>
        <v>0</v>
      </c>
      <c r="J17" s="12">
        <f>I16+I17+I18</f>
        <v>0</v>
      </c>
      <c r="K17" s="11">
        <f>L16+L17+L18</f>
        <v>0</v>
      </c>
      <c r="L17" s="11">
        <f>IF(M17&gt;O17,1,0)</f>
        <v>0</v>
      </c>
      <c r="M17" s="11">
        <f>IF(V12="","",V12)</f>
        <v>20</v>
      </c>
      <c r="N17" s="11" t="str">
        <f>IF(U12="","",U12)</f>
        <v>－</v>
      </c>
      <c r="O17" s="11">
        <f>IF(T12="","",T12)</f>
        <v>25</v>
      </c>
      <c r="P17" s="11">
        <f>IF(M17&lt;O17,1,0)</f>
        <v>1</v>
      </c>
      <c r="Q17" s="12">
        <f>P16+P17+P18</f>
        <v>2</v>
      </c>
      <c r="R17" s="2"/>
      <c r="S17" s="11"/>
      <c r="T17" s="11"/>
      <c r="U17" s="11"/>
      <c r="V17" s="11"/>
      <c r="W17" s="11"/>
      <c r="X17" s="12"/>
      <c r="Y17" s="2">
        <f>Z16+Z17+Z18</f>
        <v>0</v>
      </c>
      <c r="Z17" s="11">
        <f>IF(AA17&gt;AC17,1,0)</f>
        <v>0</v>
      </c>
      <c r="AA17" s="24"/>
      <c r="AB17" s="11" t="str">
        <f>IF(AA17="","","－")</f>
        <v/>
      </c>
      <c r="AC17" s="24"/>
      <c r="AD17" s="11">
        <f>IF(AA17&lt;AC17,1,0)</f>
        <v>0</v>
      </c>
      <c r="AE17" s="12">
        <f>AD16+AD17+AD18</f>
        <v>0</v>
      </c>
      <c r="AF17" s="2">
        <f>AG16+AG17+AG18</f>
        <v>0</v>
      </c>
      <c r="AG17" s="11">
        <f>IF(AH17&gt;AJ17,1,0)</f>
        <v>0</v>
      </c>
      <c r="AH17" s="24"/>
      <c r="AI17" s="11" t="str">
        <f>IF(AH17="","","－")</f>
        <v/>
      </c>
      <c r="AJ17" s="24"/>
      <c r="AK17" s="11">
        <f>IF(AH17&lt;AJ17,1,0)</f>
        <v>0</v>
      </c>
      <c r="AL17" s="12">
        <f>AK16+AK17+AK18</f>
        <v>0</v>
      </c>
      <c r="AM17" s="2">
        <f>AN16+AN17+AN18</f>
        <v>0</v>
      </c>
      <c r="AN17" s="11">
        <f>IF(AO17&gt;AQ17,1,0)</f>
        <v>0</v>
      </c>
      <c r="AO17" s="24"/>
      <c r="AP17" s="11" t="str">
        <f>IF(AO17="","","－")</f>
        <v/>
      </c>
      <c r="AQ17" s="24"/>
      <c r="AR17" s="11">
        <f>IF(AO17&lt;AQ17,1,0)</f>
        <v>0</v>
      </c>
      <c r="AS17" s="12">
        <f>AR16+AR17+AR18</f>
        <v>0</v>
      </c>
      <c r="AT17" s="109">
        <f>SUM(M16:M18,T16:T18,F16:F18,AA16:AA18,AH16:AH18,AO16:AO18)</f>
        <v>78</v>
      </c>
      <c r="AU17" s="110"/>
      <c r="AV17" s="104"/>
      <c r="AW17" s="104"/>
      <c r="AX17" s="107"/>
    </row>
    <row r="18" spans="2:50" ht="12.75" customHeight="1">
      <c r="B18" s="1"/>
      <c r="C18" s="100"/>
      <c r="D18" s="11"/>
      <c r="E18" s="11">
        <f>IF(F18&gt;H18,1,0)</f>
        <v>0</v>
      </c>
      <c r="F18" s="11" t="str">
        <f>IF(V8="","",V8)</f>
        <v/>
      </c>
      <c r="G18" s="11" t="str">
        <f>IF(U8="","",U8)</f>
        <v/>
      </c>
      <c r="H18" s="11" t="str">
        <f>IF(T8="","",T8)</f>
        <v/>
      </c>
      <c r="I18" s="11">
        <f>IF(F18&lt;H18,1,0)</f>
        <v>0</v>
      </c>
      <c r="J18" s="12"/>
      <c r="K18" s="11"/>
      <c r="L18" s="11">
        <f>IF(M18&gt;O18,1,0)</f>
        <v>0</v>
      </c>
      <c r="M18" s="11" t="str">
        <f>IF(V13="","",V13)</f>
        <v/>
      </c>
      <c r="N18" s="11" t="str">
        <f>IF(U13="","",U13)</f>
        <v/>
      </c>
      <c r="O18" s="11" t="str">
        <f>IF(T13="","",T13)</f>
        <v/>
      </c>
      <c r="P18" s="11">
        <f>IF(M18&lt;O18,1,0)</f>
        <v>0</v>
      </c>
      <c r="Q18" s="12"/>
      <c r="R18" s="2"/>
      <c r="S18" s="11"/>
      <c r="T18" s="11"/>
      <c r="U18" s="11"/>
      <c r="V18" s="11"/>
      <c r="W18" s="11"/>
      <c r="X18" s="12"/>
      <c r="Y18" s="2"/>
      <c r="Z18" s="11">
        <f>IF(AA18&gt;AC18,1,0)</f>
        <v>0</v>
      </c>
      <c r="AA18" s="24"/>
      <c r="AB18" s="11" t="str">
        <f>IF(AA18="","","－")</f>
        <v/>
      </c>
      <c r="AC18" s="24"/>
      <c r="AD18" s="11">
        <f>IF(AA18&lt;AC18,1,0)</f>
        <v>0</v>
      </c>
      <c r="AE18" s="12"/>
      <c r="AF18" s="2"/>
      <c r="AG18" s="11">
        <f>IF(AH18&gt;AJ18,1,0)</f>
        <v>0</v>
      </c>
      <c r="AH18" s="24"/>
      <c r="AI18" s="11" t="str">
        <f>IF(AH18="","","－")</f>
        <v/>
      </c>
      <c r="AJ18" s="24"/>
      <c r="AK18" s="11">
        <f>IF(AH18&lt;AJ18,1,0)</f>
        <v>0</v>
      </c>
      <c r="AL18" s="12"/>
      <c r="AM18" s="2"/>
      <c r="AN18" s="11">
        <f>IF(AO18&gt;AQ18,1,0)</f>
        <v>0</v>
      </c>
      <c r="AO18" s="24"/>
      <c r="AP18" s="11" t="str">
        <f>IF(AO18="","","－")</f>
        <v/>
      </c>
      <c r="AQ18" s="24"/>
      <c r="AR18" s="11">
        <f>IF(AO18&lt;AQ18,1,0)</f>
        <v>0</v>
      </c>
      <c r="AS18" s="12"/>
      <c r="AT18" s="109">
        <f>SUM(O16:O18,V16:V18,H16:H18,AC16:AC18,AJ16:AJ18,AQ16:AQ18)</f>
        <v>88</v>
      </c>
      <c r="AU18" s="111"/>
      <c r="AV18" s="105"/>
      <c r="AW18" s="105"/>
      <c r="AX18" s="107"/>
    </row>
    <row r="19" spans="2:50" ht="12.75" customHeight="1">
      <c r="B19" s="1"/>
      <c r="C19" s="101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6"/>
      <c r="Y19" s="14"/>
      <c r="Z19" s="15"/>
      <c r="AA19" s="15"/>
      <c r="AB19" s="15"/>
      <c r="AC19" s="22"/>
      <c r="AD19" s="15"/>
      <c r="AE19" s="16"/>
      <c r="AF19" s="14"/>
      <c r="AG19" s="15"/>
      <c r="AH19" s="15"/>
      <c r="AI19" s="15"/>
      <c r="AJ19" s="15"/>
      <c r="AK19" s="15"/>
      <c r="AL19" s="16"/>
      <c r="AM19" s="14"/>
      <c r="AN19" s="15"/>
      <c r="AO19" s="15"/>
      <c r="AP19" s="15"/>
      <c r="AQ19" s="15"/>
      <c r="AR19" s="15"/>
      <c r="AS19" s="16"/>
      <c r="AT19" s="112">
        <f>IF(AT18&gt;0,AT17/AT18,"-")</f>
        <v>0.88636363636363635</v>
      </c>
      <c r="AU19" s="111"/>
      <c r="AV19" s="112">
        <f>IF(AW15&gt;0,AV15/AW15,"-")</f>
        <v>1</v>
      </c>
      <c r="AW19" s="110"/>
      <c r="AX19" s="108"/>
    </row>
    <row r="20" spans="2:50" ht="12.75" customHeight="1">
      <c r="B20" s="17"/>
      <c r="C20" s="130" t="s">
        <v>82</v>
      </c>
      <c r="D20" s="11" t="str">
        <f>IF(OR(D22&gt;=2,J22&gt;=2),IF(D22&gt;J22,"○","●"),"-")</f>
        <v>-</v>
      </c>
      <c r="E20" s="18"/>
      <c r="F20" s="18"/>
      <c r="G20" s="18"/>
      <c r="H20" s="18"/>
      <c r="I20" s="18"/>
      <c r="J20" s="19"/>
      <c r="K20" s="11" t="str">
        <f>IF(OR(K22&gt;=2,Q22&gt;=2),IF(K22&gt;Q22,"○","●"),"-")</f>
        <v>-</v>
      </c>
      <c r="L20" s="18"/>
      <c r="M20" s="18"/>
      <c r="N20" s="18"/>
      <c r="O20" s="18"/>
      <c r="P20" s="18"/>
      <c r="Q20" s="19"/>
      <c r="R20" s="11" t="str">
        <f>IF(OR(R22&gt;=2,X22&gt;=2),IF(R22&gt;X22,"○","●"),"-")</f>
        <v>-</v>
      </c>
      <c r="S20" s="18"/>
      <c r="T20" s="18"/>
      <c r="U20" s="18"/>
      <c r="V20" s="18"/>
      <c r="W20" s="18"/>
      <c r="X20" s="19"/>
      <c r="Y20" s="20"/>
      <c r="Z20" s="18"/>
      <c r="AA20" s="18"/>
      <c r="AB20" s="18"/>
      <c r="AC20" s="18"/>
      <c r="AD20" s="18"/>
      <c r="AE20" s="19"/>
      <c r="AF20" s="2" t="str">
        <f>IF(OR(AF22&gt;=2,AL22&gt;=2),IF(AF22&gt;AL22,"○","●"),"-")</f>
        <v>-</v>
      </c>
      <c r="AG20" s="11"/>
      <c r="AH20" s="11"/>
      <c r="AI20" s="11"/>
      <c r="AJ20" s="11"/>
      <c r="AK20" s="11"/>
      <c r="AL20" s="12"/>
      <c r="AM20" s="2" t="str">
        <f>IF(OR(AM22&gt;=2,AS22&gt;=2),IF(AM22&gt;AS22,"○","●"),"-")</f>
        <v>-</v>
      </c>
      <c r="AN20" s="11"/>
      <c r="AO20" s="11"/>
      <c r="AP20" s="11"/>
      <c r="AQ20" s="11"/>
      <c r="AR20" s="11"/>
      <c r="AS20" s="12"/>
      <c r="AT20" s="102">
        <f>COUNTIF(D20:AS20,"○")</f>
        <v>0</v>
      </c>
      <c r="AU20" s="102">
        <f>COUNTIF(D20:AS20,"●")</f>
        <v>0</v>
      </c>
      <c r="AV20" s="102">
        <f>D22+K22+R22+Y22+AF22+AM22</f>
        <v>0</v>
      </c>
      <c r="AW20" s="102">
        <f>J22+Q22+X22+AE22+AL22+AS22</f>
        <v>0</v>
      </c>
      <c r="AX20" s="106"/>
    </row>
    <row r="21" spans="2:50" ht="12.75" customHeight="1">
      <c r="B21" s="1"/>
      <c r="C21" s="131"/>
      <c r="D21" s="23"/>
      <c r="E21" s="11">
        <f>IF(F21&gt;H21,1,0)</f>
        <v>0</v>
      </c>
      <c r="F21" s="11" t="str">
        <f>IF(AC6="","",AC6)</f>
        <v/>
      </c>
      <c r="G21" s="11" t="str">
        <f>IF(AB6="","",AB6)</f>
        <v/>
      </c>
      <c r="H21" s="11" t="str">
        <f>IF(AA6="","",AA6)</f>
        <v/>
      </c>
      <c r="I21" s="11">
        <f>IF(F21&lt;H21,1,0)</f>
        <v>0</v>
      </c>
      <c r="J21" s="12"/>
      <c r="K21" s="13"/>
      <c r="L21" s="11">
        <f>IF(M21&gt;O21,1,0)</f>
        <v>0</v>
      </c>
      <c r="M21" s="11" t="str">
        <f>IF(AC11="","",AC11)</f>
        <v/>
      </c>
      <c r="N21" s="11" t="str">
        <f>IF(AB11="","",AB11)</f>
        <v/>
      </c>
      <c r="O21" s="11" t="str">
        <f>IF(AA11="","",AA11)</f>
        <v/>
      </c>
      <c r="P21" s="11">
        <f>IF(M21&lt;O21,1,0)</f>
        <v>0</v>
      </c>
      <c r="Q21" s="12"/>
      <c r="R21" s="13"/>
      <c r="S21" s="11">
        <f>IF(T21&gt;V21,1,0)</f>
        <v>0</v>
      </c>
      <c r="T21" s="11" t="str">
        <f>IF(AC16="","",AC16)</f>
        <v/>
      </c>
      <c r="U21" s="11" t="str">
        <f>IF(AB16="","",AB16)</f>
        <v/>
      </c>
      <c r="V21" s="11" t="str">
        <f>IF(AA16="","",AA16)</f>
        <v/>
      </c>
      <c r="W21" s="11">
        <f>IF(T21&lt;V21,1,0)</f>
        <v>0</v>
      </c>
      <c r="X21" s="12"/>
      <c r="Y21" s="2"/>
      <c r="Z21" s="11"/>
      <c r="AA21" s="11"/>
      <c r="AB21" s="11"/>
      <c r="AC21" s="11"/>
      <c r="AD21" s="11"/>
      <c r="AE21" s="12"/>
      <c r="AF21" s="13"/>
      <c r="AG21" s="11">
        <f>IF(AH21&gt;AJ21,1,0)</f>
        <v>0</v>
      </c>
      <c r="AH21" s="24"/>
      <c r="AI21" s="11" t="str">
        <f>IF(AH21="","","－")</f>
        <v/>
      </c>
      <c r="AJ21" s="24"/>
      <c r="AK21" s="11">
        <f>IF(AH21&lt;AJ21,1,0)</f>
        <v>0</v>
      </c>
      <c r="AL21" s="12"/>
      <c r="AM21" s="13"/>
      <c r="AN21" s="11">
        <f>IF(AO21&gt;AQ21,1,0)</f>
        <v>0</v>
      </c>
      <c r="AO21" s="24"/>
      <c r="AP21" s="11" t="str">
        <f>IF(AO21="","","－")</f>
        <v/>
      </c>
      <c r="AQ21" s="24"/>
      <c r="AR21" s="11">
        <f>IF(AO21&lt;AQ21,1,0)</f>
        <v>0</v>
      </c>
      <c r="AS21" s="12"/>
      <c r="AT21" s="103"/>
      <c r="AU21" s="103"/>
      <c r="AV21" s="104"/>
      <c r="AW21" s="104"/>
      <c r="AX21" s="107"/>
    </row>
    <row r="22" spans="2:50" ht="12.75" customHeight="1">
      <c r="B22" s="1">
        <v>4</v>
      </c>
      <c r="C22" s="131"/>
      <c r="D22" s="11">
        <f>E21+E22+E23</f>
        <v>0</v>
      </c>
      <c r="E22" s="11">
        <f>IF(F22&gt;H22,1,0)</f>
        <v>0</v>
      </c>
      <c r="F22" s="11" t="str">
        <f>IF(AC7="","",AC7)</f>
        <v/>
      </c>
      <c r="G22" s="11" t="str">
        <f>IF(AB7="","",AB7)</f>
        <v/>
      </c>
      <c r="H22" s="11" t="str">
        <f>IF(AA7="","",AA7)</f>
        <v/>
      </c>
      <c r="I22" s="11">
        <f>IF(F22&lt;H22,1,0)</f>
        <v>0</v>
      </c>
      <c r="J22" s="12">
        <f>I21+I22+I23</f>
        <v>0</v>
      </c>
      <c r="K22" s="11">
        <f>L21+L22+L23</f>
        <v>0</v>
      </c>
      <c r="L22" s="11">
        <f>IF(M22&gt;O22,1,0)</f>
        <v>0</v>
      </c>
      <c r="M22" s="11" t="str">
        <f>IF(AC12="","",AC12)</f>
        <v/>
      </c>
      <c r="N22" s="11" t="str">
        <f>IF(AB12="","",AB12)</f>
        <v/>
      </c>
      <c r="O22" s="11" t="str">
        <f>IF(AA12="","",AA12)</f>
        <v/>
      </c>
      <c r="P22" s="11">
        <f>IF(M22&lt;O22,1,0)</f>
        <v>0</v>
      </c>
      <c r="Q22" s="12">
        <f>P21+P22+P23</f>
        <v>0</v>
      </c>
      <c r="R22" s="11">
        <f>S21+S22+S23</f>
        <v>0</v>
      </c>
      <c r="S22" s="11">
        <f>IF(T22&gt;V22,1,0)</f>
        <v>0</v>
      </c>
      <c r="T22" s="11" t="str">
        <f>IF(AC17="","",AC17)</f>
        <v/>
      </c>
      <c r="U22" s="11" t="str">
        <f>IF(AB17="","",AB17)</f>
        <v/>
      </c>
      <c r="V22" s="11" t="str">
        <f>IF(AA17="","",AA17)</f>
        <v/>
      </c>
      <c r="W22" s="11">
        <f>IF(T22&lt;V22,1,0)</f>
        <v>0</v>
      </c>
      <c r="X22" s="12">
        <f>W21+W22+W23</f>
        <v>0</v>
      </c>
      <c r="Y22" s="2"/>
      <c r="Z22" s="11"/>
      <c r="AA22" s="11"/>
      <c r="AB22" s="11"/>
      <c r="AC22" s="11"/>
      <c r="AD22" s="11"/>
      <c r="AE22" s="12"/>
      <c r="AF22" s="2">
        <f>AG21+AG22+AG23</f>
        <v>0</v>
      </c>
      <c r="AG22" s="11">
        <f>IF(AH22&gt;AJ22,1,0)</f>
        <v>0</v>
      </c>
      <c r="AH22" s="24"/>
      <c r="AI22" s="11" t="str">
        <f>IF(AH22="","","－")</f>
        <v/>
      </c>
      <c r="AJ22" s="24"/>
      <c r="AK22" s="11">
        <f>IF(AH22&lt;AJ22,1,0)</f>
        <v>0</v>
      </c>
      <c r="AL22" s="12">
        <f>AK21+AK22+AK23</f>
        <v>0</v>
      </c>
      <c r="AM22" s="2">
        <f>AN21+AN22+AN23</f>
        <v>0</v>
      </c>
      <c r="AN22" s="11">
        <f>IF(AO22&gt;AQ22,1,0)</f>
        <v>0</v>
      </c>
      <c r="AO22" s="24"/>
      <c r="AP22" s="11" t="str">
        <f>IF(AO22="","","－")</f>
        <v/>
      </c>
      <c r="AQ22" s="24"/>
      <c r="AR22" s="11">
        <f>IF(AO22&lt;AQ22,1,0)</f>
        <v>0</v>
      </c>
      <c r="AS22" s="12">
        <f>AR21+AR22+AR23</f>
        <v>0</v>
      </c>
      <c r="AT22" s="109">
        <f>SUM(M21:M23,T21:T23,F21:F23,AA21:AA23,AH21:AH23,AO21:AO23)</f>
        <v>0</v>
      </c>
      <c r="AU22" s="110"/>
      <c r="AV22" s="104"/>
      <c r="AW22" s="104"/>
      <c r="AX22" s="107"/>
    </row>
    <row r="23" spans="2:50" ht="12.75" customHeight="1">
      <c r="B23" s="1"/>
      <c r="C23" s="131"/>
      <c r="D23" s="11"/>
      <c r="E23" s="11">
        <f>IF(F23&gt;H23,1,0)</f>
        <v>0</v>
      </c>
      <c r="F23" s="11" t="str">
        <f>IF(AC8="","",AC8)</f>
        <v/>
      </c>
      <c r="G23" s="11" t="str">
        <f>IF(AB8="","",AB8)</f>
        <v/>
      </c>
      <c r="H23" s="11" t="str">
        <f>IF(AA8="","",AA8)</f>
        <v/>
      </c>
      <c r="I23" s="11">
        <f>IF(F23&lt;H23,1,0)</f>
        <v>0</v>
      </c>
      <c r="J23" s="12"/>
      <c r="K23" s="11"/>
      <c r="L23" s="11">
        <f>IF(M23&gt;O23,1,0)</f>
        <v>0</v>
      </c>
      <c r="M23" s="11" t="str">
        <f>IF(AC13="","",AC13)</f>
        <v/>
      </c>
      <c r="N23" s="11" t="str">
        <f>IF(AB13="","",AB13)</f>
        <v/>
      </c>
      <c r="O23" s="11" t="str">
        <f>IF(AA13="","",AA13)</f>
        <v/>
      </c>
      <c r="P23" s="11">
        <f>IF(M23&lt;O23,1,0)</f>
        <v>0</v>
      </c>
      <c r="Q23" s="12"/>
      <c r="R23" s="11"/>
      <c r="S23" s="11">
        <f>IF(T23&gt;V23,1,0)</f>
        <v>0</v>
      </c>
      <c r="T23" s="11" t="str">
        <f>IF(AC18="","",AC18)</f>
        <v/>
      </c>
      <c r="U23" s="11" t="str">
        <f>IF(AB18="","",AB18)</f>
        <v/>
      </c>
      <c r="V23" s="11" t="str">
        <f>IF(AA18="","",AA18)</f>
        <v/>
      </c>
      <c r="W23" s="11">
        <f>IF(T23&lt;V23,1,0)</f>
        <v>0</v>
      </c>
      <c r="X23" s="12"/>
      <c r="Y23" s="2"/>
      <c r="Z23" s="11"/>
      <c r="AA23" s="11"/>
      <c r="AB23" s="11"/>
      <c r="AC23" s="11"/>
      <c r="AD23" s="11"/>
      <c r="AE23" s="12"/>
      <c r="AF23" s="2"/>
      <c r="AG23" s="11">
        <f>IF(AH23&gt;AJ23,1,0)</f>
        <v>0</v>
      </c>
      <c r="AH23" s="24"/>
      <c r="AI23" s="11" t="str">
        <f>IF(AH23="","","－")</f>
        <v/>
      </c>
      <c r="AJ23" s="24"/>
      <c r="AK23" s="11">
        <f>IF(AH23&lt;AJ23,1,0)</f>
        <v>0</v>
      </c>
      <c r="AL23" s="12"/>
      <c r="AM23" s="2"/>
      <c r="AN23" s="11">
        <f>IF(AO23&gt;AQ23,1,0)</f>
        <v>0</v>
      </c>
      <c r="AO23" s="24"/>
      <c r="AP23" s="11" t="str">
        <f>IF(AO23="","","－")</f>
        <v/>
      </c>
      <c r="AQ23" s="24"/>
      <c r="AR23" s="11">
        <f>IF(AO23&lt;AQ23,1,0)</f>
        <v>0</v>
      </c>
      <c r="AS23" s="12"/>
      <c r="AT23" s="109">
        <f>SUM(O21:O23,V21:V23,H21:H23,AC21:AC23,AJ21:AJ23,AQ21:AQ23)</f>
        <v>0</v>
      </c>
      <c r="AU23" s="111"/>
      <c r="AV23" s="105"/>
      <c r="AW23" s="105"/>
      <c r="AX23" s="107"/>
    </row>
    <row r="24" spans="2:50" ht="12.75" customHeight="1">
      <c r="B24" s="21"/>
      <c r="C24" s="132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6"/>
      <c r="Y24" s="14"/>
      <c r="Z24" s="15"/>
      <c r="AA24" s="15"/>
      <c r="AB24" s="15"/>
      <c r="AC24" s="15"/>
      <c r="AD24" s="15"/>
      <c r="AE24" s="16"/>
      <c r="AF24" s="14"/>
      <c r="AG24" s="15"/>
      <c r="AH24" s="15"/>
      <c r="AI24" s="15"/>
      <c r="AJ24" s="15"/>
      <c r="AK24" s="15"/>
      <c r="AL24" s="16"/>
      <c r="AM24" s="14"/>
      <c r="AN24" s="15"/>
      <c r="AO24" s="15"/>
      <c r="AP24" s="15"/>
      <c r="AQ24" s="15"/>
      <c r="AR24" s="15"/>
      <c r="AS24" s="16"/>
      <c r="AT24" s="112" t="str">
        <f>IF(AT23&gt;0,AT22/AT23,"-")</f>
        <v>-</v>
      </c>
      <c r="AU24" s="111"/>
      <c r="AV24" s="112" t="str">
        <f>IF(AW20&gt;0,AV20/AW20,"-")</f>
        <v>-</v>
      </c>
      <c r="AW24" s="110"/>
      <c r="AX24" s="108"/>
    </row>
    <row r="25" spans="2:50" ht="12.75" customHeight="1">
      <c r="B25" s="1"/>
      <c r="C25" s="99"/>
      <c r="D25" s="11" t="str">
        <f>IF(OR(D27&gt;=2,J27&gt;=2),IF(D27&gt;J27,"○","●"),"-")</f>
        <v>-</v>
      </c>
      <c r="E25" s="18"/>
      <c r="F25" s="18"/>
      <c r="G25" s="18"/>
      <c r="H25" s="18"/>
      <c r="I25" s="18"/>
      <c r="J25" s="19"/>
      <c r="K25" s="11" t="str">
        <f>IF(OR(K27&gt;=2,Q27&gt;=2),IF(K27&gt;Q27,"○","●"),"-")</f>
        <v>-</v>
      </c>
      <c r="L25" s="18"/>
      <c r="M25" s="18"/>
      <c r="N25" s="18"/>
      <c r="O25" s="18"/>
      <c r="P25" s="18"/>
      <c r="Q25" s="19"/>
      <c r="R25" s="11" t="str">
        <f>IF(OR(R27&gt;=2,X27&gt;=2),IF(R27&gt;X27,"○","●"),"-")</f>
        <v>-</v>
      </c>
      <c r="S25" s="18"/>
      <c r="T25" s="18"/>
      <c r="U25" s="18"/>
      <c r="V25" s="18"/>
      <c r="W25" s="18"/>
      <c r="X25" s="19"/>
      <c r="Y25" s="11" t="str">
        <f>IF(OR(Y27&gt;=2,AE27&gt;=2),IF(Y27&gt;AE27,"○","●"),"-")</f>
        <v>-</v>
      </c>
      <c r="Z25" s="18"/>
      <c r="AA25" s="18"/>
      <c r="AB25" s="18"/>
      <c r="AC25" s="18"/>
      <c r="AD25" s="18"/>
      <c r="AE25" s="19"/>
      <c r="AF25" s="20"/>
      <c r="AG25" s="18"/>
      <c r="AH25" s="18"/>
      <c r="AI25" s="18"/>
      <c r="AJ25" s="18"/>
      <c r="AK25" s="18"/>
      <c r="AL25" s="19"/>
      <c r="AM25" s="2" t="str">
        <f>IF(OR(AM27&gt;=2,AS27&gt;=2),IF(AM27&gt;AS27,"○","●"),"-")</f>
        <v>-</v>
      </c>
      <c r="AN25" s="11"/>
      <c r="AO25" s="11"/>
      <c r="AP25" s="11"/>
      <c r="AQ25" s="11"/>
      <c r="AR25" s="11"/>
      <c r="AS25" s="12"/>
      <c r="AT25" s="102">
        <f>COUNTIF(D25:AS25,"○")</f>
        <v>0</v>
      </c>
      <c r="AU25" s="102">
        <f>COUNTIF(D25:AS25,"●")</f>
        <v>0</v>
      </c>
      <c r="AV25" s="102">
        <f>D27+K27+R27+Y27+AF27+AM27</f>
        <v>0</v>
      </c>
      <c r="AW25" s="102">
        <f>J27+Q27+X27+AE27+AL27+AS27</f>
        <v>0</v>
      </c>
      <c r="AX25" s="106"/>
    </row>
    <row r="26" spans="2:50" ht="12.75" customHeight="1">
      <c r="B26" s="1"/>
      <c r="C26" s="100"/>
      <c r="D26" s="23"/>
      <c r="E26" s="11">
        <f>IF(F26&gt;H26,1,0)</f>
        <v>0</v>
      </c>
      <c r="F26" s="11" t="str">
        <f>IF(AJ6="","",AJ6)</f>
        <v/>
      </c>
      <c r="G26" s="11" t="str">
        <f>IF(AI6="","",AI6)</f>
        <v/>
      </c>
      <c r="H26" s="11" t="str">
        <f>IF(AH6="","",AH6)</f>
        <v/>
      </c>
      <c r="I26" s="11">
        <f>IF(F26&lt;H26,1,0)</f>
        <v>0</v>
      </c>
      <c r="J26" s="12"/>
      <c r="K26" s="23"/>
      <c r="L26" s="11">
        <f>IF(M26&gt;O26,1,0)</f>
        <v>0</v>
      </c>
      <c r="M26" s="11" t="str">
        <f>IF(AJ11="","",AJ11)</f>
        <v/>
      </c>
      <c r="N26" s="11" t="str">
        <f>IF(AI11="","",AI11)</f>
        <v/>
      </c>
      <c r="O26" s="11" t="str">
        <f>IF(AH11="","",AH11)</f>
        <v/>
      </c>
      <c r="P26" s="11">
        <f>IF(M26&lt;O26,1,0)</f>
        <v>0</v>
      </c>
      <c r="Q26" s="12"/>
      <c r="R26" s="13"/>
      <c r="S26" s="11">
        <f>IF(T26&gt;V26,1,0)</f>
        <v>0</v>
      </c>
      <c r="T26" s="11" t="str">
        <f>IF(AJ16="","",AJ16)</f>
        <v/>
      </c>
      <c r="U26" s="11" t="str">
        <f>IF(AI16="","",AI16)</f>
        <v/>
      </c>
      <c r="V26" s="11" t="str">
        <f>IF(AH16="","",AH16)</f>
        <v/>
      </c>
      <c r="W26" s="11">
        <f>IF(T26&lt;V26,1,0)</f>
        <v>0</v>
      </c>
      <c r="X26" s="12"/>
      <c r="Y26" s="13"/>
      <c r="Z26" s="11">
        <f>IF(AA26&gt;AC26,1,0)</f>
        <v>0</v>
      </c>
      <c r="AA26" s="11" t="str">
        <f>IF(AJ21="","",AJ21)</f>
        <v/>
      </c>
      <c r="AB26" s="11" t="str">
        <f>IF(AI21="","",AI21)</f>
        <v/>
      </c>
      <c r="AC26" s="11" t="str">
        <f>IF(AH21="","",AH21)</f>
        <v/>
      </c>
      <c r="AD26" s="11">
        <f>IF(AA26&lt;AC26,1,0)</f>
        <v>0</v>
      </c>
      <c r="AE26" s="12"/>
      <c r="AF26" s="2"/>
      <c r="AG26" s="11"/>
      <c r="AH26" s="11"/>
      <c r="AI26" s="11"/>
      <c r="AJ26" s="11"/>
      <c r="AK26" s="11"/>
      <c r="AL26" s="12"/>
      <c r="AM26" s="13"/>
      <c r="AN26" s="11">
        <f>IF(AO26&gt;AQ26,1,0)</f>
        <v>0</v>
      </c>
      <c r="AO26" s="24"/>
      <c r="AP26" s="11" t="str">
        <f>IF(AO26="","","－")</f>
        <v/>
      </c>
      <c r="AQ26" s="24"/>
      <c r="AR26" s="11">
        <f>IF(AO26&lt;AQ26,1,0)</f>
        <v>0</v>
      </c>
      <c r="AS26" s="12"/>
      <c r="AT26" s="103"/>
      <c r="AU26" s="103"/>
      <c r="AV26" s="104"/>
      <c r="AW26" s="104"/>
      <c r="AX26" s="107"/>
    </row>
    <row r="27" spans="2:50" ht="12.75" customHeight="1">
      <c r="B27" s="1">
        <v>5</v>
      </c>
      <c r="C27" s="100"/>
      <c r="D27" s="11">
        <f>E26+E27+E28</f>
        <v>0</v>
      </c>
      <c r="E27" s="11">
        <f>IF(F27&gt;H27,1,0)</f>
        <v>0</v>
      </c>
      <c r="F27" s="11" t="str">
        <f>IF(AJ7="","",AJ7)</f>
        <v/>
      </c>
      <c r="G27" s="11" t="str">
        <f>IF(AI7="","",AI7)</f>
        <v/>
      </c>
      <c r="H27" s="11" t="str">
        <f>IF(AH7="","",AH7)</f>
        <v/>
      </c>
      <c r="I27" s="11">
        <f>IF(F27&lt;H27,1,0)</f>
        <v>0</v>
      </c>
      <c r="J27" s="12">
        <f>I26+I27+I28</f>
        <v>0</v>
      </c>
      <c r="K27" s="11">
        <f>L26+L27+L28</f>
        <v>0</v>
      </c>
      <c r="L27" s="11">
        <f>IF(M27&gt;O27,1,0)</f>
        <v>0</v>
      </c>
      <c r="M27" s="11" t="str">
        <f>IF(AJ12="","",AJ12)</f>
        <v/>
      </c>
      <c r="N27" s="11" t="str">
        <f>IF(AI12="","",AI12)</f>
        <v/>
      </c>
      <c r="O27" s="11" t="str">
        <f>IF(AH12="","",AH12)</f>
        <v/>
      </c>
      <c r="P27" s="11">
        <f>IF(M27&lt;O27,1,0)</f>
        <v>0</v>
      </c>
      <c r="Q27" s="12">
        <f>P26+P27+P28</f>
        <v>0</v>
      </c>
      <c r="R27" s="11">
        <f>S26+S27+S28</f>
        <v>0</v>
      </c>
      <c r="S27" s="11">
        <f>IF(T27&gt;V27,1,0)</f>
        <v>0</v>
      </c>
      <c r="T27" s="11" t="str">
        <f>IF(AJ17="","",AJ17)</f>
        <v/>
      </c>
      <c r="U27" s="11" t="str">
        <f>IF(AI17="","",AI17)</f>
        <v/>
      </c>
      <c r="V27" s="11" t="str">
        <f>IF(AH17="","",AH17)</f>
        <v/>
      </c>
      <c r="W27" s="11">
        <f>IF(T27&lt;V27,1,0)</f>
        <v>0</v>
      </c>
      <c r="X27" s="12">
        <f>W26+W27+W28</f>
        <v>0</v>
      </c>
      <c r="Y27" s="11">
        <f>Z26+Z27+Z28</f>
        <v>0</v>
      </c>
      <c r="Z27" s="11">
        <f>IF(AA27&gt;AC27,1,0)</f>
        <v>0</v>
      </c>
      <c r="AA27" s="11" t="str">
        <f>IF(AJ22="","",AJ22)</f>
        <v/>
      </c>
      <c r="AB27" s="11" t="str">
        <f>IF(AI22="","",AI22)</f>
        <v/>
      </c>
      <c r="AC27" s="11" t="str">
        <f>IF(AH22="","",AH22)</f>
        <v/>
      </c>
      <c r="AD27" s="11">
        <f>IF(AA27&lt;AC27,1,0)</f>
        <v>0</v>
      </c>
      <c r="AE27" s="12">
        <f>AD26+AD27+AD28</f>
        <v>0</v>
      </c>
      <c r="AF27" s="2"/>
      <c r="AG27" s="11"/>
      <c r="AH27" s="11"/>
      <c r="AI27" s="11"/>
      <c r="AJ27" s="11"/>
      <c r="AK27" s="11"/>
      <c r="AL27" s="12"/>
      <c r="AM27" s="2">
        <f>AN26+AN27+AN28</f>
        <v>0</v>
      </c>
      <c r="AN27" s="11">
        <f>IF(AO27&gt;AQ27,1,0)</f>
        <v>0</v>
      </c>
      <c r="AO27" s="24"/>
      <c r="AP27" s="11" t="str">
        <f>IF(AO27="","","－")</f>
        <v/>
      </c>
      <c r="AQ27" s="24"/>
      <c r="AR27" s="11">
        <f>IF(AO27&lt;AQ27,1,0)</f>
        <v>0</v>
      </c>
      <c r="AS27" s="12">
        <f>AR26+AR27+AR28</f>
        <v>0</v>
      </c>
      <c r="AT27" s="109">
        <f>SUM(M26:M28,T26:T28,F26:F28,AA26:AA28,AH26:AH28,AO26:AO28)</f>
        <v>0</v>
      </c>
      <c r="AU27" s="110"/>
      <c r="AV27" s="104"/>
      <c r="AW27" s="104"/>
      <c r="AX27" s="107"/>
    </row>
    <row r="28" spans="2:50" ht="12.75" customHeight="1">
      <c r="B28" s="1"/>
      <c r="C28" s="100"/>
      <c r="D28" s="11"/>
      <c r="E28" s="11">
        <f>IF(F28&gt;H28,1,0)</f>
        <v>0</v>
      </c>
      <c r="F28" s="11" t="str">
        <f>IF(AJ8="","",AJ8)</f>
        <v/>
      </c>
      <c r="G28" s="11" t="str">
        <f>IF(AI8="","",AI8)</f>
        <v/>
      </c>
      <c r="H28" s="11" t="str">
        <f>IF(AH8="","",AH8)</f>
        <v/>
      </c>
      <c r="I28" s="11">
        <f>IF(F28&lt;H28,1,0)</f>
        <v>0</v>
      </c>
      <c r="J28" s="12"/>
      <c r="K28" s="11"/>
      <c r="L28" s="11">
        <f>IF(M28&gt;O28,1,0)</f>
        <v>0</v>
      </c>
      <c r="M28" s="11" t="str">
        <f>IF(AJ13="","",AJ13)</f>
        <v/>
      </c>
      <c r="N28" s="11" t="str">
        <f>IF(AI13="","",AI13)</f>
        <v/>
      </c>
      <c r="O28" s="11" t="str">
        <f>IF(AH13="","",AH13)</f>
        <v/>
      </c>
      <c r="P28" s="11">
        <f>IF(M28&lt;O28,1,0)</f>
        <v>0</v>
      </c>
      <c r="Q28" s="12"/>
      <c r="R28" s="11"/>
      <c r="S28" s="11">
        <f>IF(T28&gt;V28,1,0)</f>
        <v>0</v>
      </c>
      <c r="T28" s="11" t="str">
        <f>IF(AJ18="","",AJ18)</f>
        <v/>
      </c>
      <c r="U28" s="11" t="str">
        <f>IF(AI18="","",AI18)</f>
        <v/>
      </c>
      <c r="V28" s="11" t="str">
        <f>IF(AH18="","",AH18)</f>
        <v/>
      </c>
      <c r="W28" s="11">
        <f>IF(T28&lt;V28,1,0)</f>
        <v>0</v>
      </c>
      <c r="X28" s="12"/>
      <c r="Y28" s="11"/>
      <c r="Z28" s="11">
        <f>IF(AA28&gt;AC28,1,0)</f>
        <v>0</v>
      </c>
      <c r="AA28" s="11" t="str">
        <f>IF(AJ23="","",AJ23)</f>
        <v/>
      </c>
      <c r="AB28" s="11" t="str">
        <f>IF(AI23="","",AI23)</f>
        <v/>
      </c>
      <c r="AC28" s="11" t="str">
        <f>IF(AH23="","",AH23)</f>
        <v/>
      </c>
      <c r="AD28" s="11">
        <f>IF(AA28&lt;AC28,1,0)</f>
        <v>0</v>
      </c>
      <c r="AE28" s="12"/>
      <c r="AF28" s="2"/>
      <c r="AG28" s="11"/>
      <c r="AH28" s="11"/>
      <c r="AI28" s="11"/>
      <c r="AJ28" s="11"/>
      <c r="AK28" s="11"/>
      <c r="AL28" s="12"/>
      <c r="AM28" s="2"/>
      <c r="AN28" s="11">
        <f>IF(AO28&gt;AQ28,1,0)</f>
        <v>0</v>
      </c>
      <c r="AO28" s="24"/>
      <c r="AP28" s="11" t="str">
        <f>IF(AO28="","","－")</f>
        <v/>
      </c>
      <c r="AQ28" s="24"/>
      <c r="AR28" s="11">
        <f>IF(AO28&lt;AQ28,1,0)</f>
        <v>0</v>
      </c>
      <c r="AS28" s="12"/>
      <c r="AT28" s="109">
        <f>SUM(O26:O28,V26:V28,H26:H28,AC26:AC28,AJ26:AJ28,AQ26:AQ28)</f>
        <v>0</v>
      </c>
      <c r="AU28" s="111"/>
      <c r="AV28" s="105"/>
      <c r="AW28" s="105"/>
      <c r="AX28" s="107"/>
    </row>
    <row r="29" spans="2:50" ht="12.75" customHeight="1">
      <c r="B29" s="1"/>
      <c r="C29" s="101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6"/>
      <c r="Y29" s="15"/>
      <c r="Z29" s="15"/>
      <c r="AA29" s="15"/>
      <c r="AB29" s="15"/>
      <c r="AC29" s="15"/>
      <c r="AD29" s="15"/>
      <c r="AE29" s="16"/>
      <c r="AF29" s="14"/>
      <c r="AG29" s="15"/>
      <c r="AH29" s="15"/>
      <c r="AI29" s="15"/>
      <c r="AJ29" s="15"/>
      <c r="AK29" s="15"/>
      <c r="AL29" s="16"/>
      <c r="AM29" s="14"/>
      <c r="AN29" s="15"/>
      <c r="AO29" s="15"/>
      <c r="AP29" s="15"/>
      <c r="AQ29" s="15"/>
      <c r="AR29" s="15"/>
      <c r="AS29" s="16"/>
      <c r="AT29" s="112" t="str">
        <f>IF(AT28&gt;0,AT27/AT28,"-")</f>
        <v>-</v>
      </c>
      <c r="AU29" s="111"/>
      <c r="AV29" s="112" t="str">
        <f>IF(AW25&gt;0,AV25/AW25,"-")</f>
        <v>-</v>
      </c>
      <c r="AW29" s="110"/>
      <c r="AX29" s="108"/>
    </row>
    <row r="30" spans="2:50" ht="12.75" customHeight="1">
      <c r="B30" s="17"/>
      <c r="C30" s="130"/>
      <c r="D30" s="11" t="str">
        <f>IF(OR(D32&gt;=2,J32&gt;=2),IF(D32&gt;J32,"○","●"),"-")</f>
        <v>-</v>
      </c>
      <c r="E30" s="18"/>
      <c r="F30" s="18"/>
      <c r="G30" s="18"/>
      <c r="H30" s="18"/>
      <c r="I30" s="18"/>
      <c r="J30" s="19"/>
      <c r="K30" s="11" t="str">
        <f>IF(OR(K32&gt;=2,Q32&gt;=2),IF(K32&gt;Q32,"○","●"),"-")</f>
        <v>-</v>
      </c>
      <c r="L30" s="18"/>
      <c r="M30" s="18"/>
      <c r="N30" s="18"/>
      <c r="O30" s="18"/>
      <c r="P30" s="18"/>
      <c r="Q30" s="19"/>
      <c r="R30" s="11" t="str">
        <f>IF(OR(R32&gt;=2,X32&gt;=2),IF(R32&gt;X32,"○","●"),"-")</f>
        <v>-</v>
      </c>
      <c r="S30" s="18"/>
      <c r="T30" s="18"/>
      <c r="U30" s="18"/>
      <c r="V30" s="18"/>
      <c r="W30" s="18"/>
      <c r="X30" s="19"/>
      <c r="Y30" s="11" t="str">
        <f>IF(OR(Y32&gt;=2,AE32&gt;=2),IF(Y32&gt;AE32,"○","●"),"-")</f>
        <v>-</v>
      </c>
      <c r="Z30" s="18"/>
      <c r="AA30" s="18"/>
      <c r="AB30" s="18"/>
      <c r="AC30" s="18"/>
      <c r="AD30" s="18"/>
      <c r="AE30" s="19"/>
      <c r="AF30" s="11" t="str">
        <f>IF(OR(AF32&gt;=2,AL32&gt;=2),IF(AF32&gt;AL32,"○","●"),"-")</f>
        <v>-</v>
      </c>
      <c r="AG30" s="18"/>
      <c r="AH30" s="18"/>
      <c r="AI30" s="18"/>
      <c r="AJ30" s="18"/>
      <c r="AK30" s="18"/>
      <c r="AL30" s="19"/>
      <c r="AM30" s="20"/>
      <c r="AN30" s="18"/>
      <c r="AO30" s="18"/>
      <c r="AP30" s="18"/>
      <c r="AQ30" s="18"/>
      <c r="AR30" s="18"/>
      <c r="AS30" s="19"/>
      <c r="AT30" s="102">
        <f>COUNTIF(D30:AS30,"○")</f>
        <v>0</v>
      </c>
      <c r="AU30" s="102">
        <f>COUNTIF(D30:AS30,"●")</f>
        <v>0</v>
      </c>
      <c r="AV30" s="102">
        <f>D32+K32+R32+Y32+AF32+AM32</f>
        <v>0</v>
      </c>
      <c r="AW30" s="102">
        <f>J32+Q32+X32+AE32+AL32+AS32</f>
        <v>0</v>
      </c>
      <c r="AX30" s="106"/>
    </row>
    <row r="31" spans="2:50" ht="12.75" customHeight="1">
      <c r="B31" s="1"/>
      <c r="C31" s="131"/>
      <c r="D31" s="13"/>
      <c r="E31" s="11">
        <f>IF(F31&gt;H31,1,0)</f>
        <v>0</v>
      </c>
      <c r="F31" s="11" t="str">
        <f>IF(AQ6="","",AQ6)</f>
        <v/>
      </c>
      <c r="G31" s="11" t="str">
        <f>IF(AP6="","",AP6)</f>
        <v/>
      </c>
      <c r="H31" s="11" t="str">
        <f>IF(AO6="","",AO6)</f>
        <v/>
      </c>
      <c r="I31" s="11">
        <f>IF(F31&lt;H31,1,0)</f>
        <v>0</v>
      </c>
      <c r="J31" s="12"/>
      <c r="K31" s="23"/>
      <c r="L31" s="11">
        <f>IF(M31&gt;O31,1,0)</f>
        <v>0</v>
      </c>
      <c r="M31" s="11" t="str">
        <f>IF(AQ11="","",AQ11)</f>
        <v/>
      </c>
      <c r="N31" s="11" t="str">
        <f>IF(AP11="","",AP11)</f>
        <v/>
      </c>
      <c r="O31" s="11" t="str">
        <f>IF(AO11="","",AO11)</f>
        <v/>
      </c>
      <c r="P31" s="11">
        <f>IF(M31&lt;O31,1,0)</f>
        <v>0</v>
      </c>
      <c r="Q31" s="12"/>
      <c r="R31" s="23"/>
      <c r="S31" s="11">
        <f>IF(T31&gt;V31,1,0)</f>
        <v>0</v>
      </c>
      <c r="T31" s="11" t="str">
        <f>IF(AQ16="","",AQ16)</f>
        <v/>
      </c>
      <c r="U31" s="11" t="str">
        <f>IF(AP16="","",AP16)</f>
        <v/>
      </c>
      <c r="V31" s="11" t="str">
        <f>IF(AO16="","",AO16)</f>
        <v/>
      </c>
      <c r="W31" s="11">
        <f>IF(T31&lt;V31,1,0)</f>
        <v>0</v>
      </c>
      <c r="X31" s="12"/>
      <c r="Y31" s="13"/>
      <c r="Z31" s="11">
        <f>IF(AA31&gt;AC31,1,0)</f>
        <v>0</v>
      </c>
      <c r="AA31" s="11" t="str">
        <f>IF(AQ21="","",AQ21)</f>
        <v/>
      </c>
      <c r="AB31" s="11" t="str">
        <f>IF(AP21="","",AP21)</f>
        <v/>
      </c>
      <c r="AC31" s="11" t="str">
        <f>IF(AO21="","",AO21)</f>
        <v/>
      </c>
      <c r="AD31" s="11">
        <f>IF(AA31&lt;AC31,1,0)</f>
        <v>0</v>
      </c>
      <c r="AE31" s="12"/>
      <c r="AF31" s="13"/>
      <c r="AG31" s="11">
        <f>IF(AH31&gt;AJ31,1,0)</f>
        <v>0</v>
      </c>
      <c r="AH31" s="11" t="str">
        <f>IF(AQ26="","",AQ26)</f>
        <v/>
      </c>
      <c r="AI31" s="11" t="str">
        <f>IF(AP26="","",AP26)</f>
        <v/>
      </c>
      <c r="AJ31" s="11" t="str">
        <f>IF(AO26="","",AO26)</f>
        <v/>
      </c>
      <c r="AK31" s="11">
        <f>IF(AH31&lt;AJ31,1,0)</f>
        <v>0</v>
      </c>
      <c r="AL31" s="12"/>
      <c r="AM31" s="2"/>
      <c r="AN31" s="11"/>
      <c r="AO31" s="11"/>
      <c r="AP31" s="11"/>
      <c r="AQ31" s="11"/>
      <c r="AR31" s="11"/>
      <c r="AS31" s="12"/>
      <c r="AT31" s="103"/>
      <c r="AU31" s="103"/>
      <c r="AV31" s="104"/>
      <c r="AW31" s="104"/>
      <c r="AX31" s="107"/>
    </row>
    <row r="32" spans="2:50" ht="12.75" customHeight="1">
      <c r="B32" s="1">
        <v>6</v>
      </c>
      <c r="C32" s="131"/>
      <c r="D32" s="11">
        <f>E31+E32+E33</f>
        <v>0</v>
      </c>
      <c r="E32" s="11">
        <f>IF(F32&gt;H32,1,0)</f>
        <v>0</v>
      </c>
      <c r="F32" s="11" t="str">
        <f>IF(AQ7="","",AQ7)</f>
        <v/>
      </c>
      <c r="G32" s="11" t="str">
        <f>IF(AP7="","",AP7)</f>
        <v/>
      </c>
      <c r="H32" s="11" t="str">
        <f>IF(AO7="","",AO7)</f>
        <v/>
      </c>
      <c r="I32" s="11">
        <f>IF(F32&lt;H32,1,0)</f>
        <v>0</v>
      </c>
      <c r="J32" s="12">
        <f>I31+I32+I33</f>
        <v>0</v>
      </c>
      <c r="K32" s="11">
        <f>L31+L32+L33</f>
        <v>0</v>
      </c>
      <c r="L32" s="11">
        <f>IF(M32&gt;O32,1,0)</f>
        <v>0</v>
      </c>
      <c r="M32" s="11" t="str">
        <f>IF(AQ12="","",AQ12)</f>
        <v/>
      </c>
      <c r="N32" s="11" t="str">
        <f>IF(AP12="","",AP12)</f>
        <v/>
      </c>
      <c r="O32" s="11" t="str">
        <f>IF(AO12="","",AO12)</f>
        <v/>
      </c>
      <c r="P32" s="11">
        <f>IF(M32&lt;O32,1,0)</f>
        <v>0</v>
      </c>
      <c r="Q32" s="12">
        <f>P31+P32+P33</f>
        <v>0</v>
      </c>
      <c r="R32" s="11">
        <f>S31+S32+S33</f>
        <v>0</v>
      </c>
      <c r="S32" s="11">
        <f>IF(T32&gt;V32,1,0)</f>
        <v>0</v>
      </c>
      <c r="T32" s="11" t="str">
        <f>IF(AQ17="","",AQ17)</f>
        <v/>
      </c>
      <c r="U32" s="11" t="str">
        <f>IF(AP17="","",AP17)</f>
        <v/>
      </c>
      <c r="V32" s="11" t="str">
        <f>IF(AO17="","",AO17)</f>
        <v/>
      </c>
      <c r="W32" s="11">
        <f>IF(T32&lt;V32,1,0)</f>
        <v>0</v>
      </c>
      <c r="X32" s="12">
        <f>W31+W32+W33</f>
        <v>0</v>
      </c>
      <c r="Y32" s="11">
        <f>Z31+Z32+Z33</f>
        <v>0</v>
      </c>
      <c r="Z32" s="11">
        <f>IF(AA32&gt;AC32,1,0)</f>
        <v>0</v>
      </c>
      <c r="AA32" s="11" t="str">
        <f>IF(AQ22="","",AQ22)</f>
        <v/>
      </c>
      <c r="AB32" s="11" t="str">
        <f>IF(AP22="","",AP22)</f>
        <v/>
      </c>
      <c r="AC32" s="11" t="str">
        <f>IF(AO22="","",AO22)</f>
        <v/>
      </c>
      <c r="AD32" s="11">
        <f>IF(AA32&lt;AC32,1,0)</f>
        <v>0</v>
      </c>
      <c r="AE32" s="12">
        <f>AD31+AD32+AD33</f>
        <v>0</v>
      </c>
      <c r="AF32" s="11">
        <f>AG31+AG32+AG33</f>
        <v>0</v>
      </c>
      <c r="AG32" s="11">
        <f>IF(AH32&gt;AJ32,1,0)</f>
        <v>0</v>
      </c>
      <c r="AH32" s="11" t="str">
        <f>IF(AQ27="","",AQ27)</f>
        <v/>
      </c>
      <c r="AI32" s="11" t="str">
        <f>IF(AP27="","",AP27)</f>
        <v/>
      </c>
      <c r="AJ32" s="11" t="str">
        <f>IF(AO27="","",AO27)</f>
        <v/>
      </c>
      <c r="AK32" s="11">
        <f>IF(AH32&lt;AJ32,1,0)</f>
        <v>0</v>
      </c>
      <c r="AL32" s="12">
        <f>AK31+AK32+AK33</f>
        <v>0</v>
      </c>
      <c r="AM32" s="2"/>
      <c r="AN32" s="11"/>
      <c r="AO32" s="11"/>
      <c r="AP32" s="11"/>
      <c r="AQ32" s="11"/>
      <c r="AR32" s="11"/>
      <c r="AS32" s="12"/>
      <c r="AT32" s="109">
        <f>SUM(M31:M33,T31:T33,F31:F33,AA31:AA33,AH31:AH33,AO31:AO33)</f>
        <v>0</v>
      </c>
      <c r="AU32" s="110"/>
      <c r="AV32" s="104"/>
      <c r="AW32" s="104"/>
      <c r="AX32" s="107"/>
    </row>
    <row r="33" spans="2:50" ht="12.75" customHeight="1">
      <c r="B33" s="1"/>
      <c r="C33" s="131"/>
      <c r="D33" s="11"/>
      <c r="E33" s="11">
        <f>IF(F33&gt;H33,1,0)</f>
        <v>0</v>
      </c>
      <c r="F33" s="11" t="str">
        <f>IF(AQ8="","",AQ8)</f>
        <v/>
      </c>
      <c r="G33" s="11" t="str">
        <f>IF(AP8="","",AP8)</f>
        <v/>
      </c>
      <c r="H33" s="11" t="str">
        <f>IF(AO8="","",AO8)</f>
        <v/>
      </c>
      <c r="I33" s="11">
        <f>IF(F33&lt;H33,1,0)</f>
        <v>0</v>
      </c>
      <c r="J33" s="12"/>
      <c r="K33" s="11"/>
      <c r="L33" s="11">
        <f>IF(M33&gt;O33,1,0)</f>
        <v>0</v>
      </c>
      <c r="M33" s="11" t="str">
        <f>IF(AQ13="","",AQ13)</f>
        <v/>
      </c>
      <c r="N33" s="11" t="str">
        <f>IF(AP13="","",AP13)</f>
        <v/>
      </c>
      <c r="O33" s="11" t="str">
        <f>IF(AO13="","",AO13)</f>
        <v/>
      </c>
      <c r="P33" s="11">
        <f>IF(M33&lt;O33,1,0)</f>
        <v>0</v>
      </c>
      <c r="Q33" s="12"/>
      <c r="R33" s="11"/>
      <c r="S33" s="11">
        <f>IF(T33&gt;V33,1,0)</f>
        <v>0</v>
      </c>
      <c r="T33" s="11" t="str">
        <f>IF(AQ18="","",AQ18)</f>
        <v/>
      </c>
      <c r="U33" s="11" t="str">
        <f>IF(AP18="","",AP18)</f>
        <v/>
      </c>
      <c r="V33" s="11" t="str">
        <f>IF(AO18="","",AO18)</f>
        <v/>
      </c>
      <c r="W33" s="11">
        <f>IF(T33&lt;V33,1,0)</f>
        <v>0</v>
      </c>
      <c r="X33" s="12"/>
      <c r="Y33" s="11"/>
      <c r="Z33" s="11">
        <f>IF(AA33&gt;AC33,1,0)</f>
        <v>0</v>
      </c>
      <c r="AA33" s="11" t="str">
        <f>IF(AQ23="","",AQ23)</f>
        <v/>
      </c>
      <c r="AB33" s="11" t="str">
        <f>IF(AP23="","",AP23)</f>
        <v/>
      </c>
      <c r="AC33" s="11" t="str">
        <f>IF(AO23="","",AO23)</f>
        <v/>
      </c>
      <c r="AD33" s="11">
        <f>IF(AA33&lt;AC33,1,0)</f>
        <v>0</v>
      </c>
      <c r="AE33" s="12"/>
      <c r="AF33" s="11"/>
      <c r="AG33" s="11">
        <f>IF(AH33&gt;AJ33,1,0)</f>
        <v>0</v>
      </c>
      <c r="AH33" s="11" t="str">
        <f>IF(AQ28="","",AQ28)</f>
        <v/>
      </c>
      <c r="AI33" s="11" t="str">
        <f>IF(AP28="","",AP28)</f>
        <v/>
      </c>
      <c r="AJ33" s="11" t="str">
        <f>IF(AO28="","",AO28)</f>
        <v/>
      </c>
      <c r="AK33" s="11">
        <f>IF(AH33&lt;AJ33,1,0)</f>
        <v>0</v>
      </c>
      <c r="AL33" s="12"/>
      <c r="AM33" s="2"/>
      <c r="AN33" s="11"/>
      <c r="AO33" s="11"/>
      <c r="AP33" s="11"/>
      <c r="AQ33" s="11"/>
      <c r="AR33" s="11"/>
      <c r="AS33" s="12"/>
      <c r="AT33" s="109">
        <f>SUM(O31:O33,V31:V33,H31:H33,AC31:AC33,AJ31:AJ33,AQ31:AQ33)</f>
        <v>0</v>
      </c>
      <c r="AU33" s="111"/>
      <c r="AV33" s="105"/>
      <c r="AW33" s="105"/>
      <c r="AX33" s="107"/>
    </row>
    <row r="34" spans="2:50" ht="12.75" customHeight="1">
      <c r="B34" s="21"/>
      <c r="C34" s="132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6"/>
      <c r="Y34" s="15"/>
      <c r="Z34" s="15"/>
      <c r="AA34" s="15"/>
      <c r="AB34" s="15"/>
      <c r="AC34" s="15"/>
      <c r="AD34" s="15"/>
      <c r="AE34" s="16"/>
      <c r="AF34" s="15"/>
      <c r="AG34" s="15"/>
      <c r="AH34" s="15"/>
      <c r="AI34" s="15"/>
      <c r="AJ34" s="15"/>
      <c r="AK34" s="15"/>
      <c r="AL34" s="16"/>
      <c r="AM34" s="14"/>
      <c r="AN34" s="15"/>
      <c r="AO34" s="15"/>
      <c r="AP34" s="15"/>
      <c r="AQ34" s="15"/>
      <c r="AR34" s="15"/>
      <c r="AS34" s="16"/>
      <c r="AT34" s="112" t="str">
        <f>IF(AT33&gt;0,AT32/AT33,"-")</f>
        <v>-</v>
      </c>
      <c r="AU34" s="111"/>
      <c r="AV34" s="112" t="str">
        <f>IF(AW30&gt;0,AV30/AW30,"-")</f>
        <v>-</v>
      </c>
      <c r="AW34" s="110"/>
      <c r="AX34" s="108"/>
    </row>
    <row r="37" spans="2:50">
      <c r="C37" t="s">
        <v>13</v>
      </c>
    </row>
    <row r="38" spans="2:50">
      <c r="B38" t="s">
        <v>99</v>
      </c>
      <c r="C38" s="71" t="s">
        <v>14</v>
      </c>
      <c r="D38" s="71"/>
      <c r="E38" s="71"/>
      <c r="F38" s="122" t="s">
        <v>15</v>
      </c>
      <c r="G38" s="122"/>
      <c r="H38" s="122"/>
      <c r="I38" s="122"/>
      <c r="J38" s="122"/>
    </row>
    <row r="39" spans="2:50">
      <c r="B39" t="s">
        <v>101</v>
      </c>
      <c r="C39" s="66" t="s">
        <v>16</v>
      </c>
      <c r="D39" s="71"/>
      <c r="E39" s="71"/>
      <c r="F39" s="122" t="s">
        <v>17</v>
      </c>
      <c r="G39" s="122"/>
      <c r="H39" s="122"/>
      <c r="I39" s="122"/>
      <c r="J39" s="122"/>
    </row>
    <row r="40" spans="2:50">
      <c r="B40" t="s">
        <v>18</v>
      </c>
      <c r="C40" s="58" t="s">
        <v>19</v>
      </c>
      <c r="D40" s="71"/>
      <c r="E40" s="71"/>
      <c r="F40" s="122" t="s">
        <v>20</v>
      </c>
      <c r="G40" s="122"/>
      <c r="H40" s="122"/>
      <c r="I40" s="122"/>
      <c r="J40" s="122"/>
    </row>
    <row r="41" spans="2:50">
      <c r="B41" s="75" t="s">
        <v>23</v>
      </c>
      <c r="C41" t="s">
        <v>22</v>
      </c>
    </row>
  </sheetData>
  <mergeCells count="71">
    <mergeCell ref="AU5:AU6"/>
    <mergeCell ref="AV5:AV8"/>
    <mergeCell ref="AW5:AW8"/>
    <mergeCell ref="AX5:AX9"/>
    <mergeCell ref="AT7:AU7"/>
    <mergeCell ref="AT8:AU8"/>
    <mergeCell ref="AT9:AU9"/>
    <mergeCell ref="AV9:AW9"/>
    <mergeCell ref="AU10:AU11"/>
    <mergeCell ref="AV10:AV13"/>
    <mergeCell ref="AW10:AW13"/>
    <mergeCell ref="AX10:AX14"/>
    <mergeCell ref="AT12:AU12"/>
    <mergeCell ref="AT13:AU13"/>
    <mergeCell ref="AT14:AU14"/>
    <mergeCell ref="AV14:AW14"/>
    <mergeCell ref="AT10:AT11"/>
    <mergeCell ref="AU15:AU16"/>
    <mergeCell ref="AV15:AV18"/>
    <mergeCell ref="AW15:AW18"/>
    <mergeCell ref="AX15:AX19"/>
    <mergeCell ref="AT17:AU17"/>
    <mergeCell ref="AT18:AU18"/>
    <mergeCell ref="AT19:AU19"/>
    <mergeCell ref="AV19:AW19"/>
    <mergeCell ref="AT15:AT16"/>
    <mergeCell ref="AV29:AW29"/>
    <mergeCell ref="AU20:AU21"/>
    <mergeCell ref="AV20:AV23"/>
    <mergeCell ref="AW20:AW23"/>
    <mergeCell ref="AX20:AX24"/>
    <mergeCell ref="AT22:AU22"/>
    <mergeCell ref="AT23:AU23"/>
    <mergeCell ref="AT24:AU24"/>
    <mergeCell ref="AV24:AW24"/>
    <mergeCell ref="AM4:AS4"/>
    <mergeCell ref="AU30:AU31"/>
    <mergeCell ref="AV30:AV33"/>
    <mergeCell ref="AW30:AW33"/>
    <mergeCell ref="AX30:AX34"/>
    <mergeCell ref="AT32:AU32"/>
    <mergeCell ref="AT33:AU33"/>
    <mergeCell ref="AT34:AU34"/>
    <mergeCell ref="AV34:AW34"/>
    <mergeCell ref="AU25:AU26"/>
    <mergeCell ref="AV25:AV28"/>
    <mergeCell ref="AW25:AW28"/>
    <mergeCell ref="AX25:AX29"/>
    <mergeCell ref="AT27:AU27"/>
    <mergeCell ref="AT28:AU28"/>
    <mergeCell ref="AT29:AU29"/>
    <mergeCell ref="AT5:AT6"/>
    <mergeCell ref="AT30:AT31"/>
    <mergeCell ref="C25:C29"/>
    <mergeCell ref="AT25:AT26"/>
    <mergeCell ref="C20:C24"/>
    <mergeCell ref="AT20:AT21"/>
    <mergeCell ref="F40:J40"/>
    <mergeCell ref="F38:J38"/>
    <mergeCell ref="F39:J39"/>
    <mergeCell ref="B2:AE2"/>
    <mergeCell ref="B3:AF3"/>
    <mergeCell ref="C30:C34"/>
    <mergeCell ref="C15:C19"/>
    <mergeCell ref="D4:J4"/>
    <mergeCell ref="K4:Q4"/>
    <mergeCell ref="R4:X4"/>
    <mergeCell ref="Y4:AE4"/>
    <mergeCell ref="AF4:AL4"/>
    <mergeCell ref="C10:C14"/>
    <mergeCell ref="C5:C9"/>
  </mergeCells>
  <phoneticPr fontId="2"/>
  <pageMargins left="1" right="1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0"/>
  <sheetViews>
    <sheetView workbookViewId="0">
      <selection activeCell="A2" sqref="A2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62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5" width="2.1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1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1:51" ht="30" customHeight="1">
      <c r="A1" s="78" t="s">
        <v>61</v>
      </c>
      <c r="B1" s="52" t="s">
        <v>96</v>
      </c>
      <c r="C1" s="52"/>
      <c r="D1" s="5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51">
      <c r="B2" s="125" t="s">
        <v>86</v>
      </c>
      <c r="C2" s="125"/>
      <c r="D2" s="125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32"/>
    </row>
    <row r="3" spans="1:51">
      <c r="B3" s="126" t="s">
        <v>34</v>
      </c>
      <c r="C3" s="126"/>
      <c r="D3" s="126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</row>
    <row r="4" spans="1:51" ht="12.75" customHeight="1">
      <c r="B4" s="31"/>
      <c r="C4" s="4" t="s">
        <v>32</v>
      </c>
      <c r="D4" s="92" t="str">
        <f>C5</f>
        <v>第一幼児教育短期大学</v>
      </c>
      <c r="E4" s="93"/>
      <c r="F4" s="93"/>
      <c r="G4" s="93"/>
      <c r="H4" s="93"/>
      <c r="I4" s="93"/>
      <c r="J4" s="94"/>
      <c r="K4" s="92" t="str">
        <f>C10</f>
        <v>鹿児島国際大学</v>
      </c>
      <c r="L4" s="93"/>
      <c r="M4" s="93"/>
      <c r="N4" s="93"/>
      <c r="O4" s="93"/>
      <c r="P4" s="93"/>
      <c r="Q4" s="94"/>
      <c r="R4" s="92" t="str">
        <f>C15</f>
        <v>福岡県立大学</v>
      </c>
      <c r="S4" s="93"/>
      <c r="T4" s="93"/>
      <c r="U4" s="93"/>
      <c r="V4" s="93"/>
      <c r="W4" s="93"/>
      <c r="X4" s="94"/>
      <c r="Y4" s="133">
        <f>C20</f>
        <v>0</v>
      </c>
      <c r="Z4" s="134"/>
      <c r="AA4" s="134"/>
      <c r="AB4" s="134"/>
      <c r="AC4" s="134"/>
      <c r="AD4" s="134"/>
      <c r="AE4" s="135"/>
      <c r="AF4" s="133">
        <f>C25</f>
        <v>0</v>
      </c>
      <c r="AG4" s="134"/>
      <c r="AH4" s="134"/>
      <c r="AI4" s="134"/>
      <c r="AJ4" s="134"/>
      <c r="AK4" s="134"/>
      <c r="AL4" s="135"/>
      <c r="AM4" s="92">
        <f>C30</f>
        <v>0</v>
      </c>
      <c r="AN4" s="93"/>
      <c r="AO4" s="93"/>
      <c r="AP4" s="93"/>
      <c r="AQ4" s="93"/>
      <c r="AR4" s="93"/>
      <c r="AS4" s="94"/>
      <c r="AT4" s="5" t="s">
        <v>138</v>
      </c>
      <c r="AU4" s="6" t="s">
        <v>139</v>
      </c>
      <c r="AV4" s="7" t="s">
        <v>25</v>
      </c>
      <c r="AW4" s="8" t="s">
        <v>26</v>
      </c>
      <c r="AX4" s="9" t="s">
        <v>27</v>
      </c>
      <c r="AY4" s="10"/>
    </row>
    <row r="5" spans="1:51" ht="12.75" customHeight="1">
      <c r="B5" s="1"/>
      <c r="C5" s="99" t="s">
        <v>80</v>
      </c>
      <c r="D5" s="2"/>
      <c r="E5" s="11"/>
      <c r="F5" s="11"/>
      <c r="G5" s="11"/>
      <c r="H5" s="11"/>
      <c r="I5" s="11"/>
      <c r="J5" s="12"/>
      <c r="K5" s="2" t="str">
        <f>IF(OR(K7&gt;=2,Q7&gt;=2),IF(K7&gt;Q7,"○","●"),"-")</f>
        <v>●</v>
      </c>
      <c r="L5" s="11"/>
      <c r="M5" s="11"/>
      <c r="N5" s="11"/>
      <c r="O5" s="11"/>
      <c r="P5" s="11"/>
      <c r="Q5" s="12"/>
      <c r="R5" s="2" t="str">
        <f>IF(OR(R7&gt;=2,X7&gt;=2),IF(R7&gt;X7,"○","●"),"-")</f>
        <v>●</v>
      </c>
      <c r="S5" s="11"/>
      <c r="T5" s="11"/>
      <c r="U5" s="11"/>
      <c r="V5" s="11"/>
      <c r="W5" s="11"/>
      <c r="X5" s="12"/>
      <c r="Y5" s="2" t="str">
        <f>IF(OR(Y7&gt;=2,AE7&gt;=2),IF(Y7&gt;AE7,"○","●"),"-")</f>
        <v>-</v>
      </c>
      <c r="Z5" s="11"/>
      <c r="AA5" s="11"/>
      <c r="AB5" s="11"/>
      <c r="AC5" s="11"/>
      <c r="AD5" s="11"/>
      <c r="AE5" s="12"/>
      <c r="AF5" s="2" t="str">
        <f>IF(OR(AF7&gt;=2,AL7&gt;=2),IF(AF7&gt;AL7,"○","●"),"-")</f>
        <v>-</v>
      </c>
      <c r="AG5" s="11"/>
      <c r="AH5" s="11"/>
      <c r="AI5" s="11"/>
      <c r="AJ5" s="11"/>
      <c r="AK5" s="11"/>
      <c r="AL5" s="12"/>
      <c r="AM5" s="2" t="str">
        <f>IF(OR(AM7&gt;=2,AS7&gt;=2),IF(AM7&gt;AS7,"○","●"),"-")</f>
        <v>-</v>
      </c>
      <c r="AN5" s="11"/>
      <c r="AO5" s="11"/>
      <c r="AP5" s="11"/>
      <c r="AQ5" s="11"/>
      <c r="AR5" s="11"/>
      <c r="AS5" s="12"/>
      <c r="AT5" s="102">
        <f>COUNTIF(D5:AS5,"○")</f>
        <v>0</v>
      </c>
      <c r="AU5" s="102">
        <f>COUNTIF(D5:AS5,"●")</f>
        <v>2</v>
      </c>
      <c r="AV5" s="102">
        <f>D7+K7+R7+Y7+AF7+AM7</f>
        <v>0</v>
      </c>
      <c r="AW5" s="102">
        <f>J7+Q7+X7+AE7+AL7+AS7</f>
        <v>4</v>
      </c>
      <c r="AX5" s="106">
        <v>3</v>
      </c>
      <c r="AY5" s="10"/>
    </row>
    <row r="6" spans="1:51" ht="12.75" customHeight="1">
      <c r="B6" s="1"/>
      <c r="C6" s="120"/>
      <c r="D6" s="2"/>
      <c r="E6" s="11"/>
      <c r="F6" s="11"/>
      <c r="G6" s="11"/>
      <c r="H6" s="11"/>
      <c r="I6" s="11"/>
      <c r="J6" s="12"/>
      <c r="K6" s="13"/>
      <c r="L6" s="11">
        <f>IF(M6&gt;O6,1,0)</f>
        <v>0</v>
      </c>
      <c r="M6" s="24">
        <v>10</v>
      </c>
      <c r="N6" s="11" t="str">
        <f>IF(M6="","","－")</f>
        <v>－</v>
      </c>
      <c r="O6" s="24">
        <v>25</v>
      </c>
      <c r="P6" s="11">
        <f>IF(M6&lt;O6,1,0)</f>
        <v>1</v>
      </c>
      <c r="Q6" s="12"/>
      <c r="R6" s="13"/>
      <c r="S6" s="11">
        <f>IF(T6&gt;V6,1,0)</f>
        <v>0</v>
      </c>
      <c r="T6" s="24">
        <v>20</v>
      </c>
      <c r="U6" s="11" t="str">
        <f>IF(T6="","","－")</f>
        <v>－</v>
      </c>
      <c r="V6" s="24">
        <v>25</v>
      </c>
      <c r="W6" s="11">
        <f>IF(T6&lt;V6,1,0)</f>
        <v>1</v>
      </c>
      <c r="X6" s="12"/>
      <c r="Y6" s="13"/>
      <c r="Z6" s="11">
        <f>IF(AA6&gt;AC6,1,0)</f>
        <v>0</v>
      </c>
      <c r="AA6" s="24"/>
      <c r="AB6" s="11" t="str">
        <f>IF(AA6="","","－")</f>
        <v/>
      </c>
      <c r="AC6" s="24"/>
      <c r="AD6" s="11">
        <f>IF(AA6&lt;AC6,1,0)</f>
        <v>0</v>
      </c>
      <c r="AE6" s="12"/>
      <c r="AF6" s="13"/>
      <c r="AG6" s="11">
        <f>IF(AH6&gt;AJ6,1,0)</f>
        <v>0</v>
      </c>
      <c r="AH6" s="24"/>
      <c r="AI6" s="11" t="str">
        <f>IF(AH6="","","－")</f>
        <v/>
      </c>
      <c r="AJ6" s="24"/>
      <c r="AK6" s="11">
        <f>IF(AH6&lt;AJ6,1,0)</f>
        <v>0</v>
      </c>
      <c r="AL6" s="12"/>
      <c r="AM6" s="13"/>
      <c r="AN6" s="11">
        <f>IF(AO6&gt;AQ6,1,0)</f>
        <v>0</v>
      </c>
      <c r="AO6" s="24"/>
      <c r="AP6" s="11" t="str">
        <f>IF(AO6="","","－")</f>
        <v/>
      </c>
      <c r="AQ6" s="24"/>
      <c r="AR6" s="11">
        <f>IF(AO6&lt;AQ6,1,0)</f>
        <v>0</v>
      </c>
      <c r="AS6" s="12"/>
      <c r="AT6" s="103"/>
      <c r="AU6" s="103"/>
      <c r="AV6" s="104"/>
      <c r="AW6" s="104"/>
      <c r="AX6" s="107"/>
    </row>
    <row r="7" spans="1:51" ht="12.75" customHeight="1">
      <c r="B7" s="1">
        <v>1</v>
      </c>
      <c r="C7" s="120"/>
      <c r="D7" s="2"/>
      <c r="E7" s="11"/>
      <c r="F7" s="11"/>
      <c r="G7" s="11"/>
      <c r="H7" s="11"/>
      <c r="I7" s="11"/>
      <c r="J7" s="12"/>
      <c r="K7" s="2">
        <f>L6+L7+L8</f>
        <v>0</v>
      </c>
      <c r="L7" s="11">
        <f>IF(M7&gt;O7,1,0)</f>
        <v>0</v>
      </c>
      <c r="M7" s="24">
        <v>16</v>
      </c>
      <c r="N7" s="11" t="str">
        <f>IF(M7="","","－")</f>
        <v>－</v>
      </c>
      <c r="O7" s="24">
        <v>25</v>
      </c>
      <c r="P7" s="11">
        <f>IF(M7&lt;O7,1,0)</f>
        <v>1</v>
      </c>
      <c r="Q7" s="12">
        <f>P6+P7+P8</f>
        <v>2</v>
      </c>
      <c r="R7" s="2">
        <f>S6+S7+S8</f>
        <v>0</v>
      </c>
      <c r="S7" s="11">
        <f>IF(T7&gt;V7,1,0)</f>
        <v>0</v>
      </c>
      <c r="T7" s="24">
        <v>17</v>
      </c>
      <c r="U7" s="11" t="str">
        <f>IF(T7="","","－")</f>
        <v>－</v>
      </c>
      <c r="V7" s="24">
        <v>25</v>
      </c>
      <c r="W7" s="11">
        <f>IF(T7&lt;V7,1,0)</f>
        <v>1</v>
      </c>
      <c r="X7" s="12">
        <f>W6+W7+W8</f>
        <v>2</v>
      </c>
      <c r="Y7" s="2">
        <f>Z6+Z7+Z8</f>
        <v>0</v>
      </c>
      <c r="Z7" s="11">
        <f>IF(AA7&gt;AC7,1,0)</f>
        <v>0</v>
      </c>
      <c r="AA7" s="24"/>
      <c r="AB7" s="11" t="str">
        <f>IF(AA7="","","－")</f>
        <v/>
      </c>
      <c r="AC7" s="24"/>
      <c r="AD7" s="11">
        <f>IF(AA7&lt;AC7,1,0)</f>
        <v>0</v>
      </c>
      <c r="AE7" s="12">
        <f>AD6+AD7+AD8</f>
        <v>0</v>
      </c>
      <c r="AF7" s="2">
        <f>AG6+AG7+AG8</f>
        <v>0</v>
      </c>
      <c r="AG7" s="11">
        <f>IF(AH7&gt;AJ7,1,0)</f>
        <v>0</v>
      </c>
      <c r="AH7" s="24"/>
      <c r="AI7" s="11" t="str">
        <f>IF(AH7="","","－")</f>
        <v/>
      </c>
      <c r="AJ7" s="24"/>
      <c r="AK7" s="11">
        <f>IF(AH7&lt;AJ7,1,0)</f>
        <v>0</v>
      </c>
      <c r="AL7" s="12">
        <f>AK6+AK7+AK8</f>
        <v>0</v>
      </c>
      <c r="AM7" s="2">
        <f>AN6+AN7+AN8</f>
        <v>0</v>
      </c>
      <c r="AN7" s="11">
        <f>IF(AO7&gt;AQ7,1,0)</f>
        <v>0</v>
      </c>
      <c r="AO7" s="24"/>
      <c r="AP7" s="11" t="str">
        <f>IF(AO7="","","－")</f>
        <v/>
      </c>
      <c r="AQ7" s="24"/>
      <c r="AR7" s="11">
        <f>IF(AO7&lt;AQ7,1,0)</f>
        <v>0</v>
      </c>
      <c r="AS7" s="12">
        <f>AR6+AR7+AR8</f>
        <v>0</v>
      </c>
      <c r="AT7" s="109">
        <f>SUM(M6:M8,T6:T8,F6:F8,AA6:AA8,AH6:AH8,AO6:AO8)</f>
        <v>63</v>
      </c>
      <c r="AU7" s="110"/>
      <c r="AV7" s="104"/>
      <c r="AW7" s="104"/>
      <c r="AX7" s="107"/>
    </row>
    <row r="8" spans="1:51" ht="12.75" customHeight="1">
      <c r="B8" s="1"/>
      <c r="C8" s="120"/>
      <c r="D8" s="2"/>
      <c r="E8" s="11"/>
      <c r="F8" s="11"/>
      <c r="G8" s="11"/>
      <c r="H8" s="11"/>
      <c r="I8" s="11"/>
      <c r="J8" s="12"/>
      <c r="K8" s="2"/>
      <c r="L8" s="11">
        <f>IF(M8&gt;O8,1,0)</f>
        <v>0</v>
      </c>
      <c r="M8" s="24"/>
      <c r="N8" s="11" t="str">
        <f>IF(M8="","","－")</f>
        <v/>
      </c>
      <c r="O8" s="24"/>
      <c r="P8" s="11">
        <f>IF(M8&lt;O8,1,0)</f>
        <v>0</v>
      </c>
      <c r="Q8" s="12"/>
      <c r="R8" s="2"/>
      <c r="S8" s="11">
        <f>IF(T8&gt;V8,1,0)</f>
        <v>0</v>
      </c>
      <c r="T8" s="24"/>
      <c r="U8" s="11" t="str">
        <f>IF(T8="","","－")</f>
        <v/>
      </c>
      <c r="V8" s="24"/>
      <c r="W8" s="11">
        <f>IF(T8&lt;V8,1,0)</f>
        <v>0</v>
      </c>
      <c r="X8" s="12"/>
      <c r="Y8" s="2"/>
      <c r="Z8" s="11">
        <f>IF(AA8&gt;AC8,1,0)</f>
        <v>0</v>
      </c>
      <c r="AA8" s="24"/>
      <c r="AB8" s="11" t="str">
        <f>IF(AA8="","","－")</f>
        <v/>
      </c>
      <c r="AC8" s="24"/>
      <c r="AD8" s="11">
        <f>IF(AA8&lt;AC8,1,0)</f>
        <v>0</v>
      </c>
      <c r="AE8" s="12"/>
      <c r="AF8" s="2"/>
      <c r="AG8" s="11">
        <f>IF(AH8&gt;AJ8,1,0)</f>
        <v>0</v>
      </c>
      <c r="AH8" s="24"/>
      <c r="AI8" s="11" t="str">
        <f>IF(AH8="","","－")</f>
        <v/>
      </c>
      <c r="AJ8" s="24"/>
      <c r="AK8" s="11">
        <f>IF(AH8&lt;AJ8,1,0)</f>
        <v>0</v>
      </c>
      <c r="AL8" s="12"/>
      <c r="AM8" s="2"/>
      <c r="AN8" s="11">
        <f>IF(AO8&gt;AQ8,1,0)</f>
        <v>0</v>
      </c>
      <c r="AO8" s="24"/>
      <c r="AP8" s="11" t="str">
        <f>IF(AO8="","","－")</f>
        <v/>
      </c>
      <c r="AQ8" s="24"/>
      <c r="AR8" s="11">
        <f>IF(AO8&lt;AQ8,1,0)</f>
        <v>0</v>
      </c>
      <c r="AS8" s="12"/>
      <c r="AT8" s="109">
        <f>SUM(O6:O8,V6:V8,H6:H8,AC6:AC8,AJ6:AJ8,AQ6:AQ8)</f>
        <v>100</v>
      </c>
      <c r="AU8" s="111"/>
      <c r="AV8" s="105"/>
      <c r="AW8" s="105"/>
      <c r="AX8" s="107"/>
    </row>
    <row r="9" spans="1:51" ht="12.75" customHeight="1">
      <c r="B9" s="1"/>
      <c r="C9" s="121"/>
      <c r="D9" s="14"/>
      <c r="E9" s="15"/>
      <c r="F9" s="15"/>
      <c r="G9" s="15"/>
      <c r="H9" s="15"/>
      <c r="I9" s="15"/>
      <c r="J9" s="16"/>
      <c r="K9" s="14"/>
      <c r="L9" s="15"/>
      <c r="M9" s="15"/>
      <c r="N9" s="15"/>
      <c r="O9" s="15"/>
      <c r="P9" s="15"/>
      <c r="Q9" s="16"/>
      <c r="R9" s="14"/>
      <c r="S9" s="15"/>
      <c r="T9" s="15"/>
      <c r="U9" s="15"/>
      <c r="V9" s="15"/>
      <c r="W9" s="15"/>
      <c r="X9" s="16"/>
      <c r="Y9" s="14"/>
      <c r="Z9" s="15"/>
      <c r="AA9" s="15"/>
      <c r="AB9" s="15"/>
      <c r="AC9" s="15"/>
      <c r="AD9" s="15"/>
      <c r="AE9" s="16"/>
      <c r="AF9" s="14"/>
      <c r="AG9" s="15"/>
      <c r="AH9" s="15"/>
      <c r="AI9" s="15"/>
      <c r="AJ9" s="15"/>
      <c r="AK9" s="15"/>
      <c r="AL9" s="16"/>
      <c r="AM9" s="14"/>
      <c r="AN9" s="15"/>
      <c r="AO9" s="15"/>
      <c r="AP9" s="15"/>
      <c r="AQ9" s="15"/>
      <c r="AR9" s="15"/>
      <c r="AS9" s="16"/>
      <c r="AT9" s="112">
        <f>IF(AT8&gt;0,AT7/AT8,"-")</f>
        <v>0.63</v>
      </c>
      <c r="AU9" s="111"/>
      <c r="AV9" s="112">
        <f>IF(AW5&gt;0,AV5/AW5,"-")</f>
        <v>0</v>
      </c>
      <c r="AW9" s="110"/>
      <c r="AX9" s="108"/>
    </row>
    <row r="10" spans="1:51" ht="12.75" customHeight="1">
      <c r="B10" s="17"/>
      <c r="C10" s="130" t="s">
        <v>154</v>
      </c>
      <c r="D10" s="11" t="str">
        <f>IF(OR(D12&gt;=2,J12&gt;=2),IF(D12&gt;J12,"○","●"),"-")</f>
        <v>○</v>
      </c>
      <c r="E10" s="18"/>
      <c r="F10" s="18"/>
      <c r="G10" s="18"/>
      <c r="H10" s="18"/>
      <c r="I10" s="18"/>
      <c r="J10" s="19"/>
      <c r="K10" s="20"/>
      <c r="L10" s="18"/>
      <c r="M10" s="18"/>
      <c r="N10" s="18"/>
      <c r="O10" s="18"/>
      <c r="P10" s="18"/>
      <c r="Q10" s="19"/>
      <c r="R10" s="2" t="str">
        <f>IF(OR(R12&gt;=2,X12&gt;=2),IF(R12&gt;X12,"○","●"),"-")</f>
        <v>○</v>
      </c>
      <c r="S10" s="11"/>
      <c r="T10" s="11"/>
      <c r="U10" s="11"/>
      <c r="V10" s="11"/>
      <c r="W10" s="11"/>
      <c r="X10" s="12"/>
      <c r="Y10" s="2" t="str">
        <f>IF(OR(Y12&gt;=2,AE12&gt;=2),IF(Y12&gt;AE12,"○","●"),"-")</f>
        <v>-</v>
      </c>
      <c r="Z10" s="11"/>
      <c r="AA10" s="11"/>
      <c r="AB10" s="11"/>
      <c r="AC10" s="11"/>
      <c r="AD10" s="11"/>
      <c r="AE10" s="12"/>
      <c r="AF10" s="2" t="str">
        <f>IF(OR(AF12&gt;=2,AL12&gt;=2),IF(AF12&gt;AL12,"○","●"),"-")</f>
        <v>-</v>
      </c>
      <c r="AG10" s="11"/>
      <c r="AH10" s="11"/>
      <c r="AI10" s="11"/>
      <c r="AJ10" s="11"/>
      <c r="AK10" s="11"/>
      <c r="AL10" s="12"/>
      <c r="AM10" s="2" t="str">
        <f>IF(OR(AM12&gt;=2,AS12&gt;=2),IF(AM12&gt;AS12,"○","●"),"-")</f>
        <v>-</v>
      </c>
      <c r="AN10" s="11"/>
      <c r="AO10" s="11"/>
      <c r="AP10" s="11"/>
      <c r="AQ10" s="11"/>
      <c r="AR10" s="11"/>
      <c r="AS10" s="12"/>
      <c r="AT10" s="102">
        <f>COUNTIF(D10:AS10,"○")</f>
        <v>2</v>
      </c>
      <c r="AU10" s="102">
        <f>COUNTIF(D10:AS10,"●")</f>
        <v>0</v>
      </c>
      <c r="AV10" s="102">
        <f>D12+K12+R12+Y12+AF12+AM12</f>
        <v>4</v>
      </c>
      <c r="AW10" s="102">
        <f>J12+Q12+X12+AE12+AL12+AS12</f>
        <v>0</v>
      </c>
      <c r="AX10" s="106">
        <v>1</v>
      </c>
    </row>
    <row r="11" spans="1:51" ht="12.75" customHeight="1">
      <c r="B11" s="1"/>
      <c r="C11" s="131"/>
      <c r="D11" s="13"/>
      <c r="E11" s="11">
        <f>IF(F11&gt;H11,1,0)</f>
        <v>1</v>
      </c>
      <c r="F11" s="11">
        <f>IF(O6="","",O6)</f>
        <v>25</v>
      </c>
      <c r="G11" s="11" t="str">
        <f>IF(N6="","",N6)</f>
        <v>－</v>
      </c>
      <c r="H11" s="11">
        <f>IF(M6="","",M6)</f>
        <v>10</v>
      </c>
      <c r="I11" s="11">
        <f>IF(F11&lt;H11,1,0)</f>
        <v>0</v>
      </c>
      <c r="J11" s="12"/>
      <c r="K11" s="2"/>
      <c r="L11" s="11"/>
      <c r="M11" s="11"/>
      <c r="N11" s="11"/>
      <c r="O11" s="11"/>
      <c r="P11" s="11"/>
      <c r="Q11" s="12"/>
      <c r="R11" s="13"/>
      <c r="S11" s="11">
        <f>IF(T11&gt;V11,1,0)</f>
        <v>1</v>
      </c>
      <c r="T11" s="24">
        <v>25</v>
      </c>
      <c r="U11" s="11" t="str">
        <f>IF(T11="","","－")</f>
        <v>－</v>
      </c>
      <c r="V11" s="24">
        <v>16</v>
      </c>
      <c r="W11" s="11">
        <f>IF(T11&lt;V11,1,0)</f>
        <v>0</v>
      </c>
      <c r="X11" s="12"/>
      <c r="Y11" s="13"/>
      <c r="Z11" s="11">
        <f>IF(AA11&gt;AC11,1,0)</f>
        <v>0</v>
      </c>
      <c r="AA11" s="24"/>
      <c r="AB11" s="11" t="str">
        <f>IF(AA11="","","－")</f>
        <v/>
      </c>
      <c r="AC11" s="24"/>
      <c r="AD11" s="11">
        <f>IF(AA11&lt;AC11,1,0)</f>
        <v>0</v>
      </c>
      <c r="AE11" s="12"/>
      <c r="AF11" s="13"/>
      <c r="AG11" s="11">
        <f>IF(AH11&gt;AJ11,1,0)</f>
        <v>0</v>
      </c>
      <c r="AH11" s="24"/>
      <c r="AI11" s="11" t="str">
        <f>IF(AH11="","","－")</f>
        <v/>
      </c>
      <c r="AJ11" s="24"/>
      <c r="AK11" s="11">
        <f>IF(AH11&lt;AJ11,1,0)</f>
        <v>0</v>
      </c>
      <c r="AL11" s="12"/>
      <c r="AM11" s="13"/>
      <c r="AN11" s="11">
        <f>IF(AO11&gt;AQ11,1,0)</f>
        <v>0</v>
      </c>
      <c r="AO11" s="24"/>
      <c r="AP11" s="11" t="str">
        <f>IF(AO11="","","－")</f>
        <v/>
      </c>
      <c r="AQ11" s="24"/>
      <c r="AR11" s="11">
        <f>IF(AO11&lt;AQ11,1,0)</f>
        <v>0</v>
      </c>
      <c r="AS11" s="12"/>
      <c r="AT11" s="103"/>
      <c r="AU11" s="103"/>
      <c r="AV11" s="104"/>
      <c r="AW11" s="104"/>
      <c r="AX11" s="107"/>
    </row>
    <row r="12" spans="1:51" ht="12.75" customHeight="1">
      <c r="B12" s="1">
        <v>2</v>
      </c>
      <c r="C12" s="131"/>
      <c r="D12" s="11">
        <f>E11+E12+E13</f>
        <v>2</v>
      </c>
      <c r="E12" s="11">
        <f>IF(F12&gt;H12,1,0)</f>
        <v>1</v>
      </c>
      <c r="F12" s="11">
        <f>IF(O7="","",O7)</f>
        <v>25</v>
      </c>
      <c r="G12" s="11" t="str">
        <f>IF(N7="","",N7)</f>
        <v>－</v>
      </c>
      <c r="H12" s="11">
        <f>IF(M7="","",M7)</f>
        <v>16</v>
      </c>
      <c r="I12" s="11">
        <f>IF(F12&lt;H12,1,0)</f>
        <v>0</v>
      </c>
      <c r="J12" s="12">
        <f>I11+I12+I13</f>
        <v>0</v>
      </c>
      <c r="K12" s="2"/>
      <c r="L12" s="11"/>
      <c r="M12" s="11"/>
      <c r="N12" s="11"/>
      <c r="O12" s="11"/>
      <c r="P12" s="11"/>
      <c r="Q12" s="12"/>
      <c r="R12" s="2">
        <f>S11+S12+S13</f>
        <v>2</v>
      </c>
      <c r="S12" s="11">
        <f>IF(T12&gt;V12,1,0)</f>
        <v>1</v>
      </c>
      <c r="T12" s="24">
        <v>25</v>
      </c>
      <c r="U12" s="11" t="str">
        <f>IF(T12="","","－")</f>
        <v>－</v>
      </c>
      <c r="V12" s="24">
        <v>12</v>
      </c>
      <c r="W12" s="11">
        <f>IF(T12&lt;V12,1,0)</f>
        <v>0</v>
      </c>
      <c r="X12" s="12">
        <f>W11+W12+W13</f>
        <v>0</v>
      </c>
      <c r="Y12" s="2">
        <f>Z11+Z12+Z13</f>
        <v>0</v>
      </c>
      <c r="Z12" s="11">
        <f>IF(AA12&gt;AC12,1,0)</f>
        <v>0</v>
      </c>
      <c r="AA12" s="24"/>
      <c r="AB12" s="11" t="str">
        <f>IF(AA12="","","－")</f>
        <v/>
      </c>
      <c r="AC12" s="24"/>
      <c r="AD12" s="11">
        <f>IF(AA12&lt;AC12,1,0)</f>
        <v>0</v>
      </c>
      <c r="AE12" s="12">
        <f>AD11+AD12+AD13</f>
        <v>0</v>
      </c>
      <c r="AF12" s="2">
        <f>AG11+AG12+AG13</f>
        <v>0</v>
      </c>
      <c r="AG12" s="11">
        <f>IF(AH12&gt;AJ12,1,0)</f>
        <v>0</v>
      </c>
      <c r="AH12" s="24"/>
      <c r="AI12" s="11" t="str">
        <f>IF(AH12="","","－")</f>
        <v/>
      </c>
      <c r="AJ12" s="24"/>
      <c r="AK12" s="11">
        <f>IF(AH12&lt;AJ12,1,0)</f>
        <v>0</v>
      </c>
      <c r="AL12" s="12">
        <f>AK11+AK12+AK13</f>
        <v>0</v>
      </c>
      <c r="AM12" s="2">
        <f>AN11+AN12+AN13</f>
        <v>0</v>
      </c>
      <c r="AN12" s="11">
        <f>IF(AO12&gt;AQ12,1,0)</f>
        <v>0</v>
      </c>
      <c r="AO12" s="24"/>
      <c r="AP12" s="11" t="str">
        <f>IF(AO12="","","－")</f>
        <v/>
      </c>
      <c r="AQ12" s="24"/>
      <c r="AR12" s="11">
        <f>IF(AO12&lt;AQ12,1,0)</f>
        <v>0</v>
      </c>
      <c r="AS12" s="12">
        <f>AR11+AR12+AR13</f>
        <v>0</v>
      </c>
      <c r="AT12" s="109">
        <f>SUM(M11:M13,T11:T13,F11:F13,AA11:AA13,AH11:AH13,AO11:AO13)</f>
        <v>100</v>
      </c>
      <c r="AU12" s="110"/>
      <c r="AV12" s="104"/>
      <c r="AW12" s="104"/>
      <c r="AX12" s="107"/>
    </row>
    <row r="13" spans="1:51" ht="12.75" customHeight="1">
      <c r="B13" s="1"/>
      <c r="C13" s="131"/>
      <c r="D13" s="11"/>
      <c r="E13" s="11">
        <f>IF(F13&gt;H13,1,0)</f>
        <v>0</v>
      </c>
      <c r="F13" s="11" t="str">
        <f>IF(O8="","",O8)</f>
        <v/>
      </c>
      <c r="G13" s="11" t="str">
        <f>IF(N8="","",N8)</f>
        <v/>
      </c>
      <c r="H13" s="11" t="str">
        <f>IF(M8="","",M8)</f>
        <v/>
      </c>
      <c r="I13" s="11">
        <f>IF(F13&lt;H13,1,0)</f>
        <v>0</v>
      </c>
      <c r="J13" s="12"/>
      <c r="K13" s="2"/>
      <c r="L13" s="11"/>
      <c r="M13" s="11"/>
      <c r="N13" s="11"/>
      <c r="O13" s="11"/>
      <c r="P13" s="11"/>
      <c r="Q13" s="12"/>
      <c r="R13" s="2"/>
      <c r="S13" s="11">
        <f>IF(T13&gt;V13,1,0)</f>
        <v>0</v>
      </c>
      <c r="T13" s="24"/>
      <c r="U13" s="11" t="str">
        <f>IF(T13="","","－")</f>
        <v/>
      </c>
      <c r="V13" s="24"/>
      <c r="W13" s="11">
        <f>IF(T13&lt;V13,1,0)</f>
        <v>0</v>
      </c>
      <c r="X13" s="12"/>
      <c r="Y13" s="2"/>
      <c r="Z13" s="11">
        <f>IF(AA13&gt;AC13,1,0)</f>
        <v>0</v>
      </c>
      <c r="AA13" s="24"/>
      <c r="AB13" s="11" t="str">
        <f>IF(AA13="","","－")</f>
        <v/>
      </c>
      <c r="AC13" s="24"/>
      <c r="AD13" s="11">
        <f>IF(AA13&lt;AC13,1,0)</f>
        <v>0</v>
      </c>
      <c r="AE13" s="12"/>
      <c r="AF13" s="2"/>
      <c r="AG13" s="11">
        <f>IF(AH13&gt;AJ13,1,0)</f>
        <v>0</v>
      </c>
      <c r="AH13" s="24"/>
      <c r="AI13" s="11" t="str">
        <f>IF(AH13="","","－")</f>
        <v/>
      </c>
      <c r="AJ13" s="24"/>
      <c r="AK13" s="11">
        <f>IF(AH13&lt;AJ13,1,0)</f>
        <v>0</v>
      </c>
      <c r="AL13" s="12"/>
      <c r="AM13" s="2"/>
      <c r="AN13" s="11">
        <f>IF(AO13&gt;AQ13,1,0)</f>
        <v>0</v>
      </c>
      <c r="AO13" s="24"/>
      <c r="AP13" s="11" t="str">
        <f>IF(AO13="","","－")</f>
        <v/>
      </c>
      <c r="AQ13" s="24"/>
      <c r="AR13" s="11">
        <f>IF(AO13&lt;AQ13,1,0)</f>
        <v>0</v>
      </c>
      <c r="AS13" s="12"/>
      <c r="AT13" s="109">
        <f>SUM(O11:O13,V11:V13,H11:H13,AC11:AC13,AJ11:AJ13,AQ11:AQ13)</f>
        <v>54</v>
      </c>
      <c r="AU13" s="111"/>
      <c r="AV13" s="105"/>
      <c r="AW13" s="105"/>
      <c r="AX13" s="107"/>
    </row>
    <row r="14" spans="1:51" ht="12.75" customHeight="1">
      <c r="B14" s="21"/>
      <c r="C14" s="132"/>
      <c r="D14" s="15"/>
      <c r="E14" s="15"/>
      <c r="F14" s="15"/>
      <c r="G14" s="15"/>
      <c r="H14" s="15"/>
      <c r="I14" s="15"/>
      <c r="J14" s="16"/>
      <c r="K14" s="14"/>
      <c r="L14" s="15"/>
      <c r="M14" s="15"/>
      <c r="N14" s="15"/>
      <c r="O14" s="15"/>
      <c r="P14" s="15"/>
      <c r="Q14" s="16"/>
      <c r="R14" s="14"/>
      <c r="S14" s="15"/>
      <c r="T14" s="15"/>
      <c r="U14" s="15"/>
      <c r="V14" s="15"/>
      <c r="W14" s="15"/>
      <c r="X14" s="16"/>
      <c r="Y14" s="14"/>
      <c r="Z14" s="15"/>
      <c r="AA14" s="15"/>
      <c r="AB14" s="15"/>
      <c r="AC14" s="15"/>
      <c r="AD14" s="15"/>
      <c r="AE14" s="16"/>
      <c r="AF14" s="14"/>
      <c r="AG14" s="15"/>
      <c r="AH14" s="15"/>
      <c r="AI14" s="15"/>
      <c r="AJ14" s="15"/>
      <c r="AK14" s="15"/>
      <c r="AL14" s="16"/>
      <c r="AM14" s="14"/>
      <c r="AN14" s="15"/>
      <c r="AO14" s="15"/>
      <c r="AP14" s="15"/>
      <c r="AQ14" s="15"/>
      <c r="AR14" s="15"/>
      <c r="AS14" s="16"/>
      <c r="AT14" s="112">
        <f>IF(AT13&gt;0,AT12/AT13,"-")</f>
        <v>1.8518518518518519</v>
      </c>
      <c r="AU14" s="111"/>
      <c r="AV14" s="112" t="str">
        <f>IF(AW10&gt;0,AV10/AW10,"-")</f>
        <v>-</v>
      </c>
      <c r="AW14" s="110"/>
      <c r="AX14" s="108"/>
    </row>
    <row r="15" spans="1:51" ht="12.75" customHeight="1">
      <c r="B15" s="1"/>
      <c r="C15" s="99" t="s">
        <v>87</v>
      </c>
      <c r="D15" s="11" t="str">
        <f>IF(OR(D17&gt;=2,J17&gt;=2),IF(D17&gt;J17,"○","●"),"-")</f>
        <v>○</v>
      </c>
      <c r="E15" s="18"/>
      <c r="F15" s="18"/>
      <c r="G15" s="18"/>
      <c r="H15" s="18"/>
      <c r="I15" s="18"/>
      <c r="J15" s="19"/>
      <c r="K15" s="11" t="str">
        <f>IF(OR(K17&gt;=2,Q17&gt;=2),IF(K17&gt;Q17,"○","●"),"-")</f>
        <v>●</v>
      </c>
      <c r="L15" s="18"/>
      <c r="M15" s="18"/>
      <c r="N15" s="18"/>
      <c r="O15" s="18"/>
      <c r="P15" s="18"/>
      <c r="Q15" s="19"/>
      <c r="R15" s="20"/>
      <c r="S15" s="18"/>
      <c r="T15" s="18"/>
      <c r="U15" s="18"/>
      <c r="V15" s="18"/>
      <c r="W15" s="18"/>
      <c r="X15" s="19"/>
      <c r="Y15" s="2" t="str">
        <f>IF(OR(Y17&gt;=2,AE17&gt;=2),IF(Y17&gt;AE17,"○","●"),"-")</f>
        <v>-</v>
      </c>
      <c r="Z15" s="11"/>
      <c r="AA15" s="11"/>
      <c r="AB15" s="11"/>
      <c r="AC15" s="11"/>
      <c r="AD15" s="11"/>
      <c r="AE15" s="12"/>
      <c r="AF15" s="2" t="str">
        <f>IF(OR(AF17&gt;=2,AL17&gt;=2),IF(AF17&gt;AL17,"○","●"),"-")</f>
        <v>-</v>
      </c>
      <c r="AG15" s="11"/>
      <c r="AH15" s="11"/>
      <c r="AI15" s="11"/>
      <c r="AJ15" s="11"/>
      <c r="AK15" s="11"/>
      <c r="AL15" s="12"/>
      <c r="AM15" s="2" t="str">
        <f>IF(OR(AM17&gt;=2,AS17&gt;=2),IF(AM17&gt;AS17,"○","●"),"-")</f>
        <v>-</v>
      </c>
      <c r="AN15" s="11"/>
      <c r="AO15" s="11"/>
      <c r="AP15" s="11"/>
      <c r="AQ15" s="11"/>
      <c r="AR15" s="11"/>
      <c r="AS15" s="12"/>
      <c r="AT15" s="102">
        <f>COUNTIF(D15:AS15,"○")</f>
        <v>1</v>
      </c>
      <c r="AU15" s="102">
        <f>COUNTIF(D15:AS15,"●")</f>
        <v>1</v>
      </c>
      <c r="AV15" s="102">
        <f>D17+K17+R17+Y17+AF17+AM17</f>
        <v>2</v>
      </c>
      <c r="AW15" s="102">
        <f>J17+Q17+X17+AE17+AL17+AS17</f>
        <v>2</v>
      </c>
      <c r="AX15" s="106">
        <v>2</v>
      </c>
    </row>
    <row r="16" spans="1:51" ht="12.75" customHeight="1">
      <c r="B16" s="1"/>
      <c r="C16" s="100"/>
      <c r="D16" s="13"/>
      <c r="E16" s="11">
        <f>IF(F16&gt;H16,1,0)</f>
        <v>1</v>
      </c>
      <c r="F16" s="11">
        <f>IF(V6="","",V6)</f>
        <v>25</v>
      </c>
      <c r="G16" s="11" t="str">
        <f>IF(U6="","",U6)</f>
        <v>－</v>
      </c>
      <c r="H16" s="11">
        <f>IF(T6="","",T6)</f>
        <v>20</v>
      </c>
      <c r="I16" s="11">
        <f>IF(F16&lt;H16,1,0)</f>
        <v>0</v>
      </c>
      <c r="J16" s="12"/>
      <c r="K16" s="13"/>
      <c r="L16" s="11">
        <f>IF(M16&gt;O16,1,0)</f>
        <v>0</v>
      </c>
      <c r="M16" s="11">
        <f>IF(V11="","",V11)</f>
        <v>16</v>
      </c>
      <c r="N16" s="11" t="str">
        <f>IF(U11="","",U11)</f>
        <v>－</v>
      </c>
      <c r="O16" s="11">
        <f>IF(T11="","",T11)</f>
        <v>25</v>
      </c>
      <c r="P16" s="11">
        <f>IF(M16&lt;O16,1,0)</f>
        <v>1</v>
      </c>
      <c r="Q16" s="12"/>
      <c r="R16" s="2"/>
      <c r="S16" s="11"/>
      <c r="T16" s="11"/>
      <c r="U16" s="11"/>
      <c r="V16" s="11"/>
      <c r="W16" s="11"/>
      <c r="X16" s="12"/>
      <c r="Y16" s="13"/>
      <c r="Z16" s="11">
        <f>IF(AA16&gt;AC16,1,0)</f>
        <v>0</v>
      </c>
      <c r="AA16" s="24"/>
      <c r="AB16" s="11" t="str">
        <f>IF(AA16="","","－")</f>
        <v/>
      </c>
      <c r="AC16" s="24"/>
      <c r="AD16" s="11">
        <f>IF(AA16&lt;AC16,1,0)</f>
        <v>0</v>
      </c>
      <c r="AE16" s="12"/>
      <c r="AF16" s="13"/>
      <c r="AG16" s="11">
        <f>IF(AH16&gt;AJ16,1,0)</f>
        <v>0</v>
      </c>
      <c r="AH16" s="24"/>
      <c r="AI16" s="11" t="str">
        <f>IF(AH16="","","－")</f>
        <v/>
      </c>
      <c r="AJ16" s="24"/>
      <c r="AK16" s="11">
        <f>IF(AH16&lt;AJ16,1,0)</f>
        <v>0</v>
      </c>
      <c r="AL16" s="12"/>
      <c r="AM16" s="13"/>
      <c r="AN16" s="11">
        <f>IF(AO16&gt;AQ16,1,0)</f>
        <v>0</v>
      </c>
      <c r="AO16" s="24"/>
      <c r="AP16" s="11" t="str">
        <f>IF(AO16="","","－")</f>
        <v/>
      </c>
      <c r="AQ16" s="24"/>
      <c r="AR16" s="11">
        <f>IF(AO16&lt;AQ16,1,0)</f>
        <v>0</v>
      </c>
      <c r="AS16" s="12"/>
      <c r="AT16" s="103"/>
      <c r="AU16" s="103"/>
      <c r="AV16" s="104"/>
      <c r="AW16" s="104"/>
      <c r="AX16" s="107"/>
    </row>
    <row r="17" spans="2:50" ht="12.75" customHeight="1">
      <c r="B17" s="1">
        <v>3</v>
      </c>
      <c r="C17" s="100"/>
      <c r="D17" s="11">
        <f>E16+E17+E18</f>
        <v>2</v>
      </c>
      <c r="E17" s="11">
        <f>IF(F17&gt;H17,1,0)</f>
        <v>1</v>
      </c>
      <c r="F17" s="11">
        <f>IF(V7="","",V7)</f>
        <v>25</v>
      </c>
      <c r="G17" s="11" t="str">
        <f>IF(U7="","",U7)</f>
        <v>－</v>
      </c>
      <c r="H17" s="11">
        <f>IF(T7="","",T7)</f>
        <v>17</v>
      </c>
      <c r="I17" s="11">
        <f>IF(F17&lt;H17,1,0)</f>
        <v>0</v>
      </c>
      <c r="J17" s="12">
        <f>I16+I17+I18</f>
        <v>0</v>
      </c>
      <c r="K17" s="11">
        <f>L16+L17+L18</f>
        <v>0</v>
      </c>
      <c r="L17" s="11">
        <f>IF(M17&gt;O17,1,0)</f>
        <v>0</v>
      </c>
      <c r="M17" s="11">
        <f>IF(V12="","",V12)</f>
        <v>12</v>
      </c>
      <c r="N17" s="11" t="str">
        <f>IF(U12="","",U12)</f>
        <v>－</v>
      </c>
      <c r="O17" s="11">
        <f>IF(T12="","",T12)</f>
        <v>25</v>
      </c>
      <c r="P17" s="11">
        <f>IF(M17&lt;O17,1,0)</f>
        <v>1</v>
      </c>
      <c r="Q17" s="12">
        <f>P16+P17+P18</f>
        <v>2</v>
      </c>
      <c r="R17" s="2"/>
      <c r="S17" s="11"/>
      <c r="T17" s="11"/>
      <c r="U17" s="11"/>
      <c r="V17" s="11"/>
      <c r="W17" s="11"/>
      <c r="X17" s="12"/>
      <c r="Y17" s="2">
        <f>Z16+Z17+Z18</f>
        <v>0</v>
      </c>
      <c r="Z17" s="11">
        <f>IF(AA17&gt;AC17,1,0)</f>
        <v>0</v>
      </c>
      <c r="AA17" s="24"/>
      <c r="AB17" s="11" t="str">
        <f>IF(AA17="","","－")</f>
        <v/>
      </c>
      <c r="AC17" s="24"/>
      <c r="AD17" s="11">
        <f>IF(AA17&lt;AC17,1,0)</f>
        <v>0</v>
      </c>
      <c r="AE17" s="12">
        <f>AD16+AD17+AD18</f>
        <v>0</v>
      </c>
      <c r="AF17" s="2">
        <f>AG16+AG17+AG18</f>
        <v>0</v>
      </c>
      <c r="AG17" s="11">
        <f>IF(AH17&gt;AJ17,1,0)</f>
        <v>0</v>
      </c>
      <c r="AH17" s="24"/>
      <c r="AI17" s="11" t="str">
        <f>IF(AH17="","","－")</f>
        <v/>
      </c>
      <c r="AJ17" s="24"/>
      <c r="AK17" s="11">
        <f>IF(AH17&lt;AJ17,1,0)</f>
        <v>0</v>
      </c>
      <c r="AL17" s="12">
        <f>AK16+AK17+AK18</f>
        <v>0</v>
      </c>
      <c r="AM17" s="2">
        <f>AN16+AN17+AN18</f>
        <v>0</v>
      </c>
      <c r="AN17" s="11">
        <f>IF(AO17&gt;AQ17,1,0)</f>
        <v>0</v>
      </c>
      <c r="AO17" s="24"/>
      <c r="AP17" s="11" t="str">
        <f>IF(AO17="","","－")</f>
        <v/>
      </c>
      <c r="AQ17" s="24"/>
      <c r="AR17" s="11">
        <f>IF(AO17&lt;AQ17,1,0)</f>
        <v>0</v>
      </c>
      <c r="AS17" s="12">
        <f>AR16+AR17+AR18</f>
        <v>0</v>
      </c>
      <c r="AT17" s="109">
        <f>SUM(M16:M18,T16:T18,F16:F18,AA16:AA18,AH16:AH18,AO16:AO18)</f>
        <v>78</v>
      </c>
      <c r="AU17" s="110"/>
      <c r="AV17" s="104"/>
      <c r="AW17" s="104"/>
      <c r="AX17" s="107"/>
    </row>
    <row r="18" spans="2:50" ht="12.75" customHeight="1">
      <c r="B18" s="1"/>
      <c r="C18" s="100"/>
      <c r="D18" s="11"/>
      <c r="E18" s="11">
        <f>IF(F18&gt;H18,1,0)</f>
        <v>0</v>
      </c>
      <c r="F18" s="11" t="str">
        <f>IF(V8="","",V8)</f>
        <v/>
      </c>
      <c r="G18" s="11" t="str">
        <f>IF(U8="","",U8)</f>
        <v/>
      </c>
      <c r="H18" s="11" t="str">
        <f>IF(T8="","",T8)</f>
        <v/>
      </c>
      <c r="I18" s="11">
        <f>IF(F18&lt;H18,1,0)</f>
        <v>0</v>
      </c>
      <c r="J18" s="12"/>
      <c r="K18" s="11"/>
      <c r="L18" s="11">
        <f>IF(M18&gt;O18,1,0)</f>
        <v>0</v>
      </c>
      <c r="M18" s="11" t="str">
        <f>IF(V13="","",V13)</f>
        <v/>
      </c>
      <c r="N18" s="11" t="str">
        <f>IF(U13="","",U13)</f>
        <v/>
      </c>
      <c r="O18" s="11" t="str">
        <f>IF(T13="","",T13)</f>
        <v/>
      </c>
      <c r="P18" s="11">
        <f>IF(M18&lt;O18,1,0)</f>
        <v>0</v>
      </c>
      <c r="Q18" s="12"/>
      <c r="R18" s="2"/>
      <c r="S18" s="11"/>
      <c r="T18" s="11"/>
      <c r="U18" s="11"/>
      <c r="V18" s="11"/>
      <c r="W18" s="11"/>
      <c r="X18" s="12"/>
      <c r="Y18" s="2"/>
      <c r="Z18" s="11">
        <f>IF(AA18&gt;AC18,1,0)</f>
        <v>0</v>
      </c>
      <c r="AA18" s="24"/>
      <c r="AB18" s="11" t="str">
        <f>IF(AA18="","","－")</f>
        <v/>
      </c>
      <c r="AC18" s="24"/>
      <c r="AD18" s="11">
        <f>IF(AA18&lt;AC18,1,0)</f>
        <v>0</v>
      </c>
      <c r="AE18" s="12"/>
      <c r="AF18" s="2"/>
      <c r="AG18" s="11">
        <f>IF(AH18&gt;AJ18,1,0)</f>
        <v>0</v>
      </c>
      <c r="AH18" s="24"/>
      <c r="AI18" s="11" t="str">
        <f>IF(AH18="","","－")</f>
        <v/>
      </c>
      <c r="AJ18" s="24"/>
      <c r="AK18" s="11">
        <f>IF(AH18&lt;AJ18,1,0)</f>
        <v>0</v>
      </c>
      <c r="AL18" s="12"/>
      <c r="AM18" s="2"/>
      <c r="AN18" s="11">
        <f>IF(AO18&gt;AQ18,1,0)</f>
        <v>0</v>
      </c>
      <c r="AO18" s="24"/>
      <c r="AP18" s="11" t="str">
        <f>IF(AO18="","","－")</f>
        <v/>
      </c>
      <c r="AQ18" s="24"/>
      <c r="AR18" s="11">
        <f>IF(AO18&lt;AQ18,1,0)</f>
        <v>0</v>
      </c>
      <c r="AS18" s="12"/>
      <c r="AT18" s="109">
        <f>SUM(O16:O18,V16:V18,H16:H18,AC16:AC18,AJ16:AJ18,AQ16:AQ18)</f>
        <v>87</v>
      </c>
      <c r="AU18" s="111"/>
      <c r="AV18" s="105"/>
      <c r="AW18" s="105"/>
      <c r="AX18" s="107"/>
    </row>
    <row r="19" spans="2:50" ht="12.75" customHeight="1">
      <c r="B19" s="1"/>
      <c r="C19" s="101"/>
      <c r="D19" s="15"/>
      <c r="E19" s="15"/>
      <c r="F19" s="15"/>
      <c r="G19" s="15"/>
      <c r="H19" s="15"/>
      <c r="I19" s="15"/>
      <c r="J19" s="16"/>
      <c r="K19" s="15"/>
      <c r="L19" s="15"/>
      <c r="M19" s="15"/>
      <c r="N19" s="15"/>
      <c r="O19" s="15"/>
      <c r="P19" s="15"/>
      <c r="Q19" s="16"/>
      <c r="R19" s="14"/>
      <c r="S19" s="15"/>
      <c r="T19" s="15"/>
      <c r="U19" s="15"/>
      <c r="V19" s="15"/>
      <c r="W19" s="15"/>
      <c r="X19" s="16"/>
      <c r="Y19" s="14"/>
      <c r="Z19" s="15"/>
      <c r="AA19" s="15"/>
      <c r="AB19" s="15"/>
      <c r="AC19" s="22"/>
      <c r="AD19" s="15"/>
      <c r="AE19" s="16"/>
      <c r="AF19" s="14"/>
      <c r="AG19" s="15"/>
      <c r="AH19" s="15"/>
      <c r="AI19" s="15"/>
      <c r="AJ19" s="15"/>
      <c r="AK19" s="15"/>
      <c r="AL19" s="16"/>
      <c r="AM19" s="14"/>
      <c r="AN19" s="15"/>
      <c r="AO19" s="15"/>
      <c r="AP19" s="15"/>
      <c r="AQ19" s="15"/>
      <c r="AR19" s="15"/>
      <c r="AS19" s="16"/>
      <c r="AT19" s="112">
        <f>IF(AT18&gt;0,AT17/AT18,"-")</f>
        <v>0.89655172413793105</v>
      </c>
      <c r="AU19" s="111"/>
      <c r="AV19" s="112">
        <f>IF(AW15&gt;0,AV15/AW15,"-")</f>
        <v>1</v>
      </c>
      <c r="AW19" s="110"/>
      <c r="AX19" s="108"/>
    </row>
    <row r="20" spans="2:50" ht="12.75" customHeight="1">
      <c r="B20" s="17"/>
      <c r="C20" s="130"/>
      <c r="D20" s="11" t="str">
        <f>IF(OR(D22&gt;=2,J22&gt;=2),IF(D22&gt;J22,"○","●"),"-")</f>
        <v>-</v>
      </c>
      <c r="E20" s="18"/>
      <c r="F20" s="18"/>
      <c r="G20" s="18"/>
      <c r="H20" s="18"/>
      <c r="I20" s="18"/>
      <c r="J20" s="19"/>
      <c r="K20" s="11" t="str">
        <f>IF(OR(K22&gt;=2,Q22&gt;=2),IF(K22&gt;Q22,"○","●"),"-")</f>
        <v>-</v>
      </c>
      <c r="L20" s="18"/>
      <c r="M20" s="18"/>
      <c r="N20" s="18"/>
      <c r="O20" s="18"/>
      <c r="P20" s="18"/>
      <c r="Q20" s="19"/>
      <c r="R20" s="11" t="str">
        <f>IF(OR(R22&gt;=2,X22&gt;=2),IF(R22&gt;X22,"○","●"),"-")</f>
        <v>-</v>
      </c>
      <c r="S20" s="18"/>
      <c r="T20" s="18"/>
      <c r="U20" s="18"/>
      <c r="V20" s="18"/>
      <c r="W20" s="18"/>
      <c r="X20" s="19"/>
      <c r="Y20" s="20"/>
      <c r="Z20" s="18"/>
      <c r="AA20" s="18"/>
      <c r="AB20" s="18"/>
      <c r="AC20" s="18"/>
      <c r="AD20" s="18"/>
      <c r="AE20" s="19"/>
      <c r="AF20" s="2" t="str">
        <f>IF(OR(AF22&gt;=2,AL22&gt;=2),IF(AF22&gt;AL22,"○","●"),"-")</f>
        <v>-</v>
      </c>
      <c r="AG20" s="11"/>
      <c r="AH20" s="11"/>
      <c r="AI20" s="11"/>
      <c r="AJ20" s="11"/>
      <c r="AK20" s="11"/>
      <c r="AL20" s="12"/>
      <c r="AM20" s="2" t="str">
        <f>IF(OR(AM22&gt;=2,AS22&gt;=2),IF(AM22&gt;AS22,"○","●"),"-")</f>
        <v>-</v>
      </c>
      <c r="AN20" s="11"/>
      <c r="AO20" s="11"/>
      <c r="AP20" s="11"/>
      <c r="AQ20" s="11"/>
      <c r="AR20" s="11"/>
      <c r="AS20" s="12"/>
      <c r="AT20" s="102">
        <f>COUNTIF(D20:AS20,"○")</f>
        <v>0</v>
      </c>
      <c r="AU20" s="102">
        <f>COUNTIF(D20:AS20,"●")</f>
        <v>0</v>
      </c>
      <c r="AV20" s="102">
        <f>D22+K22+R22+Y22+AF22+AM22</f>
        <v>0</v>
      </c>
      <c r="AW20" s="102">
        <f>J22+Q22+X22+AE22+AL22+AS22</f>
        <v>0</v>
      </c>
      <c r="AX20" s="106"/>
    </row>
    <row r="21" spans="2:50" ht="12.75" customHeight="1">
      <c r="B21" s="1"/>
      <c r="C21" s="131"/>
      <c r="D21" s="23"/>
      <c r="E21" s="11">
        <f>IF(F21&gt;H21,1,0)</f>
        <v>0</v>
      </c>
      <c r="F21" s="11" t="str">
        <f>IF(AC6="","",AC6)</f>
        <v/>
      </c>
      <c r="G21" s="11" t="str">
        <f>IF(AB6="","",AB6)</f>
        <v/>
      </c>
      <c r="H21" s="11" t="str">
        <f>IF(AA6="","",AA6)</f>
        <v/>
      </c>
      <c r="I21" s="11">
        <f>IF(F21&lt;H21,1,0)</f>
        <v>0</v>
      </c>
      <c r="J21" s="12"/>
      <c r="K21" s="13"/>
      <c r="L21" s="11">
        <f>IF(M21&gt;O21,1,0)</f>
        <v>0</v>
      </c>
      <c r="M21" s="11" t="str">
        <f>IF(AC11="","",AC11)</f>
        <v/>
      </c>
      <c r="N21" s="11" t="str">
        <f>IF(AB11="","",AB11)</f>
        <v/>
      </c>
      <c r="O21" s="11" t="str">
        <f>IF(AA11="","",AA11)</f>
        <v/>
      </c>
      <c r="P21" s="11">
        <f>IF(M21&lt;O21,1,0)</f>
        <v>0</v>
      </c>
      <c r="Q21" s="12"/>
      <c r="R21" s="13"/>
      <c r="S21" s="11">
        <f>IF(T21&gt;V21,1,0)</f>
        <v>0</v>
      </c>
      <c r="T21" s="11" t="str">
        <f>IF(AC16="","",AC16)</f>
        <v/>
      </c>
      <c r="U21" s="11" t="str">
        <f>IF(AB16="","",AB16)</f>
        <v/>
      </c>
      <c r="V21" s="11" t="str">
        <f>IF(AA16="","",AA16)</f>
        <v/>
      </c>
      <c r="W21" s="11">
        <f>IF(T21&lt;V21,1,0)</f>
        <v>0</v>
      </c>
      <c r="X21" s="12"/>
      <c r="Y21" s="2"/>
      <c r="Z21" s="11"/>
      <c r="AA21" s="11"/>
      <c r="AB21" s="11"/>
      <c r="AC21" s="11"/>
      <c r="AD21" s="11"/>
      <c r="AE21" s="12"/>
      <c r="AF21" s="13"/>
      <c r="AG21" s="11">
        <f>IF(AH21&gt;AJ21,1,0)</f>
        <v>0</v>
      </c>
      <c r="AH21" s="24"/>
      <c r="AI21" s="11" t="str">
        <f>IF(AH21="","","－")</f>
        <v/>
      </c>
      <c r="AJ21" s="24"/>
      <c r="AK21" s="11">
        <f>IF(AH21&lt;AJ21,1,0)</f>
        <v>0</v>
      </c>
      <c r="AL21" s="12"/>
      <c r="AM21" s="13"/>
      <c r="AN21" s="11">
        <f>IF(AO21&gt;AQ21,1,0)</f>
        <v>0</v>
      </c>
      <c r="AO21" s="24"/>
      <c r="AP21" s="11" t="str">
        <f>IF(AO21="","","－")</f>
        <v/>
      </c>
      <c r="AQ21" s="24"/>
      <c r="AR21" s="11">
        <f>IF(AO21&lt;AQ21,1,0)</f>
        <v>0</v>
      </c>
      <c r="AS21" s="12"/>
      <c r="AT21" s="103"/>
      <c r="AU21" s="103"/>
      <c r="AV21" s="104"/>
      <c r="AW21" s="104"/>
      <c r="AX21" s="107"/>
    </row>
    <row r="22" spans="2:50" ht="12.75" customHeight="1">
      <c r="B22" s="1">
        <v>4</v>
      </c>
      <c r="C22" s="131"/>
      <c r="D22" s="11">
        <f>E21+E22+E23</f>
        <v>0</v>
      </c>
      <c r="E22" s="11">
        <f>IF(F22&gt;H22,1,0)</f>
        <v>0</v>
      </c>
      <c r="F22" s="11" t="str">
        <f>IF(AC7="","",AC7)</f>
        <v/>
      </c>
      <c r="G22" s="11" t="str">
        <f>IF(AB7="","",AB7)</f>
        <v/>
      </c>
      <c r="H22" s="11" t="str">
        <f>IF(AA7="","",AA7)</f>
        <v/>
      </c>
      <c r="I22" s="11">
        <f>IF(F22&lt;H22,1,0)</f>
        <v>0</v>
      </c>
      <c r="J22" s="12">
        <f>I21+I22+I23</f>
        <v>0</v>
      </c>
      <c r="K22" s="11">
        <f>L21+L22+L23</f>
        <v>0</v>
      </c>
      <c r="L22" s="11">
        <f>IF(M22&gt;O22,1,0)</f>
        <v>0</v>
      </c>
      <c r="M22" s="11" t="str">
        <f>IF(AC12="","",AC12)</f>
        <v/>
      </c>
      <c r="N22" s="11" t="str">
        <f>IF(AB12="","",AB12)</f>
        <v/>
      </c>
      <c r="O22" s="11" t="str">
        <f>IF(AA12="","",AA12)</f>
        <v/>
      </c>
      <c r="P22" s="11">
        <f>IF(M22&lt;O22,1,0)</f>
        <v>0</v>
      </c>
      <c r="Q22" s="12">
        <f>P21+P22+P23</f>
        <v>0</v>
      </c>
      <c r="R22" s="11">
        <f>S21+S22+S23</f>
        <v>0</v>
      </c>
      <c r="S22" s="11">
        <f>IF(T22&gt;V22,1,0)</f>
        <v>0</v>
      </c>
      <c r="T22" s="11" t="str">
        <f>IF(AC17="","",AC17)</f>
        <v/>
      </c>
      <c r="U22" s="11" t="str">
        <f>IF(AB17="","",AB17)</f>
        <v/>
      </c>
      <c r="V22" s="11" t="str">
        <f>IF(AA17="","",AA17)</f>
        <v/>
      </c>
      <c r="W22" s="11">
        <f>IF(T22&lt;V22,1,0)</f>
        <v>0</v>
      </c>
      <c r="X22" s="12">
        <f>W21+W22+W23</f>
        <v>0</v>
      </c>
      <c r="Y22" s="2"/>
      <c r="Z22" s="11"/>
      <c r="AA22" s="11"/>
      <c r="AB22" s="11"/>
      <c r="AC22" s="11"/>
      <c r="AD22" s="11"/>
      <c r="AE22" s="12"/>
      <c r="AF22" s="2">
        <f>AG21+AG22+AG23</f>
        <v>0</v>
      </c>
      <c r="AG22" s="11">
        <f>IF(AH22&gt;AJ22,1,0)</f>
        <v>0</v>
      </c>
      <c r="AH22" s="24"/>
      <c r="AI22" s="11" t="str">
        <f>IF(AH22="","","－")</f>
        <v/>
      </c>
      <c r="AJ22" s="24"/>
      <c r="AK22" s="11">
        <f>IF(AH22&lt;AJ22,1,0)</f>
        <v>0</v>
      </c>
      <c r="AL22" s="12">
        <f>AK21+AK22+AK23</f>
        <v>0</v>
      </c>
      <c r="AM22" s="2">
        <f>AN21+AN22+AN23</f>
        <v>0</v>
      </c>
      <c r="AN22" s="11">
        <f>IF(AO22&gt;AQ22,1,0)</f>
        <v>0</v>
      </c>
      <c r="AO22" s="24"/>
      <c r="AP22" s="11" t="str">
        <f>IF(AO22="","","－")</f>
        <v/>
      </c>
      <c r="AQ22" s="24"/>
      <c r="AR22" s="11">
        <f>IF(AO22&lt;AQ22,1,0)</f>
        <v>0</v>
      </c>
      <c r="AS22" s="12">
        <f>AR21+AR22+AR23</f>
        <v>0</v>
      </c>
      <c r="AT22" s="109">
        <f>SUM(M21:M23,T21:T23,F21:F23,AA21:AA23,AH21:AH23,AO21:AO23)</f>
        <v>0</v>
      </c>
      <c r="AU22" s="110"/>
      <c r="AV22" s="104"/>
      <c r="AW22" s="104"/>
      <c r="AX22" s="107"/>
    </row>
    <row r="23" spans="2:50" ht="12.75" customHeight="1">
      <c r="B23" s="1"/>
      <c r="C23" s="131"/>
      <c r="D23" s="11"/>
      <c r="E23" s="11">
        <f>IF(F23&gt;H23,1,0)</f>
        <v>0</v>
      </c>
      <c r="F23" s="11" t="str">
        <f>IF(AC8="","",AC8)</f>
        <v/>
      </c>
      <c r="G23" s="11" t="str">
        <f>IF(AB8="","",AB8)</f>
        <v/>
      </c>
      <c r="H23" s="11" t="str">
        <f>IF(AA8="","",AA8)</f>
        <v/>
      </c>
      <c r="I23" s="11">
        <f>IF(F23&lt;H23,1,0)</f>
        <v>0</v>
      </c>
      <c r="J23" s="12"/>
      <c r="K23" s="11"/>
      <c r="L23" s="11">
        <f>IF(M23&gt;O23,1,0)</f>
        <v>0</v>
      </c>
      <c r="M23" s="11" t="str">
        <f>IF(AC13="","",AC13)</f>
        <v/>
      </c>
      <c r="N23" s="11" t="str">
        <f>IF(AB13="","",AB13)</f>
        <v/>
      </c>
      <c r="O23" s="11" t="str">
        <f>IF(AA13="","",AA13)</f>
        <v/>
      </c>
      <c r="P23" s="11">
        <f>IF(M23&lt;O23,1,0)</f>
        <v>0</v>
      </c>
      <c r="Q23" s="12"/>
      <c r="R23" s="11"/>
      <c r="S23" s="11">
        <f>IF(T23&gt;V23,1,0)</f>
        <v>0</v>
      </c>
      <c r="T23" s="11" t="str">
        <f>IF(AC18="","",AC18)</f>
        <v/>
      </c>
      <c r="U23" s="11" t="str">
        <f>IF(AB18="","",AB18)</f>
        <v/>
      </c>
      <c r="V23" s="11" t="str">
        <f>IF(AA18="","",AA18)</f>
        <v/>
      </c>
      <c r="W23" s="11">
        <f>IF(T23&lt;V23,1,0)</f>
        <v>0</v>
      </c>
      <c r="X23" s="12"/>
      <c r="Y23" s="2"/>
      <c r="Z23" s="11"/>
      <c r="AA23" s="11"/>
      <c r="AB23" s="11"/>
      <c r="AC23" s="11"/>
      <c r="AD23" s="11"/>
      <c r="AE23" s="12"/>
      <c r="AF23" s="2"/>
      <c r="AG23" s="11">
        <f>IF(AH23&gt;AJ23,1,0)</f>
        <v>0</v>
      </c>
      <c r="AH23" s="24"/>
      <c r="AI23" s="11" t="str">
        <f>IF(AH23="","","－")</f>
        <v/>
      </c>
      <c r="AJ23" s="24"/>
      <c r="AK23" s="11">
        <f>IF(AH23&lt;AJ23,1,0)</f>
        <v>0</v>
      </c>
      <c r="AL23" s="12"/>
      <c r="AM23" s="2"/>
      <c r="AN23" s="11">
        <f>IF(AO23&gt;AQ23,1,0)</f>
        <v>0</v>
      </c>
      <c r="AO23" s="24"/>
      <c r="AP23" s="11" t="str">
        <f>IF(AO23="","","－")</f>
        <v/>
      </c>
      <c r="AQ23" s="24"/>
      <c r="AR23" s="11">
        <f>IF(AO23&lt;AQ23,1,0)</f>
        <v>0</v>
      </c>
      <c r="AS23" s="12"/>
      <c r="AT23" s="109">
        <f>SUM(O21:O23,V21:V23,H21:H23,AC21:AC23,AJ21:AJ23,AQ21:AQ23)</f>
        <v>0</v>
      </c>
      <c r="AU23" s="111"/>
      <c r="AV23" s="105"/>
      <c r="AW23" s="105"/>
      <c r="AX23" s="107"/>
    </row>
    <row r="24" spans="2:50" ht="12.75" customHeight="1">
      <c r="B24" s="21"/>
      <c r="C24" s="132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6"/>
      <c r="R24" s="15"/>
      <c r="S24" s="15"/>
      <c r="T24" s="15"/>
      <c r="U24" s="15"/>
      <c r="V24" s="15"/>
      <c r="W24" s="15"/>
      <c r="X24" s="16"/>
      <c r="Y24" s="14"/>
      <c r="Z24" s="15"/>
      <c r="AA24" s="15"/>
      <c r="AB24" s="15"/>
      <c r="AC24" s="15"/>
      <c r="AD24" s="15"/>
      <c r="AE24" s="16"/>
      <c r="AF24" s="14"/>
      <c r="AG24" s="15"/>
      <c r="AH24" s="15"/>
      <c r="AI24" s="15"/>
      <c r="AJ24" s="15"/>
      <c r="AK24" s="15"/>
      <c r="AL24" s="16"/>
      <c r="AM24" s="14"/>
      <c r="AN24" s="15"/>
      <c r="AO24" s="15"/>
      <c r="AP24" s="15"/>
      <c r="AQ24" s="15"/>
      <c r="AR24" s="15"/>
      <c r="AS24" s="16"/>
      <c r="AT24" s="112" t="str">
        <f>IF(AT23&gt;0,AT22/AT23,"-")</f>
        <v>-</v>
      </c>
      <c r="AU24" s="111"/>
      <c r="AV24" s="112" t="str">
        <f>IF(AW20&gt;0,AV20/AW20,"-")</f>
        <v>-</v>
      </c>
      <c r="AW24" s="110"/>
      <c r="AX24" s="108"/>
    </row>
    <row r="25" spans="2:50" ht="12.75" customHeight="1">
      <c r="B25" s="1"/>
      <c r="C25" s="99"/>
      <c r="D25" s="11" t="str">
        <f>IF(OR(D27&gt;=2,J27&gt;=2),IF(D27&gt;J27,"○","●"),"-")</f>
        <v>-</v>
      </c>
      <c r="E25" s="18"/>
      <c r="F25" s="18"/>
      <c r="G25" s="18"/>
      <c r="H25" s="18"/>
      <c r="I25" s="18"/>
      <c r="J25" s="19"/>
      <c r="K25" s="11" t="str">
        <f>IF(OR(K27&gt;=2,Q27&gt;=2),IF(K27&gt;Q27,"○","●"),"-")</f>
        <v>-</v>
      </c>
      <c r="L25" s="18"/>
      <c r="M25" s="18"/>
      <c r="N25" s="18"/>
      <c r="O25" s="18"/>
      <c r="P25" s="18"/>
      <c r="Q25" s="19"/>
      <c r="R25" s="11" t="str">
        <f>IF(OR(R27&gt;=2,X27&gt;=2),IF(R27&gt;X27,"○","●"),"-")</f>
        <v>-</v>
      </c>
      <c r="S25" s="18"/>
      <c r="T25" s="18"/>
      <c r="U25" s="18"/>
      <c r="V25" s="18"/>
      <c r="W25" s="18"/>
      <c r="X25" s="19"/>
      <c r="Y25" s="11" t="str">
        <f>IF(OR(Y27&gt;=2,AE27&gt;=2),IF(Y27&gt;AE27,"○","●"),"-")</f>
        <v>-</v>
      </c>
      <c r="Z25" s="18"/>
      <c r="AA25" s="18"/>
      <c r="AB25" s="18"/>
      <c r="AC25" s="18"/>
      <c r="AD25" s="18"/>
      <c r="AE25" s="19"/>
      <c r="AF25" s="20"/>
      <c r="AG25" s="18"/>
      <c r="AH25" s="18"/>
      <c r="AI25" s="18"/>
      <c r="AJ25" s="18"/>
      <c r="AK25" s="18"/>
      <c r="AL25" s="19"/>
      <c r="AM25" s="2" t="str">
        <f>IF(OR(AM27&gt;=2,AS27&gt;=2),IF(AM27&gt;AS27,"○","●"),"-")</f>
        <v>-</v>
      </c>
      <c r="AN25" s="11"/>
      <c r="AO25" s="11"/>
      <c r="AP25" s="11"/>
      <c r="AQ25" s="11"/>
      <c r="AR25" s="11"/>
      <c r="AS25" s="12"/>
      <c r="AT25" s="102">
        <f>COUNTIF(D25:AS25,"○")</f>
        <v>0</v>
      </c>
      <c r="AU25" s="102">
        <f>COUNTIF(D25:AS25,"●")</f>
        <v>0</v>
      </c>
      <c r="AV25" s="102">
        <f>D27+K27+R27+Y27+AF27+AM27</f>
        <v>0</v>
      </c>
      <c r="AW25" s="102">
        <f>J27+Q27+X27+AE27+AL27+AS27</f>
        <v>0</v>
      </c>
      <c r="AX25" s="106"/>
    </row>
    <row r="26" spans="2:50" ht="12.75" customHeight="1">
      <c r="B26" s="1"/>
      <c r="C26" s="100"/>
      <c r="D26" s="23"/>
      <c r="E26" s="11">
        <f>IF(F26&gt;H26,1,0)</f>
        <v>0</v>
      </c>
      <c r="F26" s="11" t="str">
        <f>IF(AJ6="","",AJ6)</f>
        <v/>
      </c>
      <c r="G26" s="11" t="str">
        <f>IF(AI6="","",AI6)</f>
        <v/>
      </c>
      <c r="H26" s="11" t="str">
        <f>IF(AH6="","",AH6)</f>
        <v/>
      </c>
      <c r="I26" s="11">
        <f>IF(F26&lt;H26,1,0)</f>
        <v>0</v>
      </c>
      <c r="J26" s="12"/>
      <c r="K26" s="23"/>
      <c r="L26" s="11">
        <f>IF(M26&gt;O26,1,0)</f>
        <v>0</v>
      </c>
      <c r="M26" s="11" t="str">
        <f>IF(AJ11="","",AJ11)</f>
        <v/>
      </c>
      <c r="N26" s="11" t="str">
        <f>IF(AI11="","",AI11)</f>
        <v/>
      </c>
      <c r="O26" s="11" t="str">
        <f>IF(AH11="","",AH11)</f>
        <v/>
      </c>
      <c r="P26" s="11">
        <f>IF(M26&lt;O26,1,0)</f>
        <v>0</v>
      </c>
      <c r="Q26" s="12"/>
      <c r="R26" s="13"/>
      <c r="S26" s="11">
        <f>IF(T26&gt;V26,1,0)</f>
        <v>0</v>
      </c>
      <c r="T26" s="11" t="str">
        <f>IF(AJ16="","",AJ16)</f>
        <v/>
      </c>
      <c r="U26" s="11" t="str">
        <f>IF(AI16="","",AI16)</f>
        <v/>
      </c>
      <c r="V26" s="11" t="str">
        <f>IF(AH16="","",AH16)</f>
        <v/>
      </c>
      <c r="W26" s="11">
        <f>IF(T26&lt;V26,1,0)</f>
        <v>0</v>
      </c>
      <c r="X26" s="12"/>
      <c r="Y26" s="13"/>
      <c r="Z26" s="11">
        <f>IF(AA26&gt;AC26,1,0)</f>
        <v>0</v>
      </c>
      <c r="AA26" s="11" t="str">
        <f>IF(AJ21="","",AJ21)</f>
        <v/>
      </c>
      <c r="AB26" s="11" t="str">
        <f>IF(AI21="","",AI21)</f>
        <v/>
      </c>
      <c r="AC26" s="11" t="str">
        <f>IF(AH21="","",AH21)</f>
        <v/>
      </c>
      <c r="AD26" s="11">
        <f>IF(AA26&lt;AC26,1,0)</f>
        <v>0</v>
      </c>
      <c r="AE26" s="12"/>
      <c r="AF26" s="2"/>
      <c r="AG26" s="11"/>
      <c r="AH26" s="11"/>
      <c r="AI26" s="11"/>
      <c r="AJ26" s="11"/>
      <c r="AK26" s="11"/>
      <c r="AL26" s="12"/>
      <c r="AM26" s="13"/>
      <c r="AN26" s="11">
        <f>IF(AO26&gt;AQ26,1,0)</f>
        <v>0</v>
      </c>
      <c r="AO26" s="24"/>
      <c r="AP26" s="11" t="str">
        <f>IF(AO26="","","－")</f>
        <v/>
      </c>
      <c r="AQ26" s="24"/>
      <c r="AR26" s="11">
        <f>IF(AO26&lt;AQ26,1,0)</f>
        <v>0</v>
      </c>
      <c r="AS26" s="12"/>
      <c r="AT26" s="103"/>
      <c r="AU26" s="103"/>
      <c r="AV26" s="104"/>
      <c r="AW26" s="104"/>
      <c r="AX26" s="107"/>
    </row>
    <row r="27" spans="2:50" ht="12.75" customHeight="1">
      <c r="B27" s="1">
        <v>5</v>
      </c>
      <c r="C27" s="100"/>
      <c r="D27" s="11">
        <f>E26+E27+E28</f>
        <v>0</v>
      </c>
      <c r="E27" s="11">
        <f>IF(F27&gt;H27,1,0)</f>
        <v>0</v>
      </c>
      <c r="F27" s="11" t="str">
        <f>IF(AJ7="","",AJ7)</f>
        <v/>
      </c>
      <c r="G27" s="11" t="str">
        <f>IF(AI7="","",AI7)</f>
        <v/>
      </c>
      <c r="H27" s="11" t="str">
        <f>IF(AH7="","",AH7)</f>
        <v/>
      </c>
      <c r="I27" s="11">
        <f>IF(F27&lt;H27,1,0)</f>
        <v>0</v>
      </c>
      <c r="J27" s="12">
        <f>I26+I27+I28</f>
        <v>0</v>
      </c>
      <c r="K27" s="11">
        <f>L26+L27+L28</f>
        <v>0</v>
      </c>
      <c r="L27" s="11">
        <f>IF(M27&gt;O27,1,0)</f>
        <v>0</v>
      </c>
      <c r="M27" s="11" t="str">
        <f>IF(AJ12="","",AJ12)</f>
        <v/>
      </c>
      <c r="N27" s="11" t="str">
        <f>IF(AI12="","",AI12)</f>
        <v/>
      </c>
      <c r="O27" s="11" t="str">
        <f>IF(AH12="","",AH12)</f>
        <v/>
      </c>
      <c r="P27" s="11">
        <f>IF(M27&lt;O27,1,0)</f>
        <v>0</v>
      </c>
      <c r="Q27" s="12">
        <f>P26+P27+P28</f>
        <v>0</v>
      </c>
      <c r="R27" s="11">
        <f>S26+S27+S28</f>
        <v>0</v>
      </c>
      <c r="S27" s="11">
        <f>IF(T27&gt;V27,1,0)</f>
        <v>0</v>
      </c>
      <c r="T27" s="11" t="str">
        <f>IF(AJ17="","",AJ17)</f>
        <v/>
      </c>
      <c r="U27" s="11" t="str">
        <f>IF(AI17="","",AI17)</f>
        <v/>
      </c>
      <c r="V27" s="11" t="str">
        <f>IF(AH17="","",AH17)</f>
        <v/>
      </c>
      <c r="W27" s="11">
        <f>IF(T27&lt;V27,1,0)</f>
        <v>0</v>
      </c>
      <c r="X27" s="12">
        <f>W26+W27+W28</f>
        <v>0</v>
      </c>
      <c r="Y27" s="11">
        <f>Z26+Z27+Z28</f>
        <v>0</v>
      </c>
      <c r="Z27" s="11">
        <f>IF(AA27&gt;AC27,1,0)</f>
        <v>0</v>
      </c>
      <c r="AA27" s="11" t="str">
        <f>IF(AJ22="","",AJ22)</f>
        <v/>
      </c>
      <c r="AB27" s="11" t="str">
        <f>IF(AI22="","",AI22)</f>
        <v/>
      </c>
      <c r="AC27" s="11" t="str">
        <f>IF(AH22="","",AH22)</f>
        <v/>
      </c>
      <c r="AD27" s="11">
        <f>IF(AA27&lt;AC27,1,0)</f>
        <v>0</v>
      </c>
      <c r="AE27" s="12">
        <f>AD26+AD27+AD28</f>
        <v>0</v>
      </c>
      <c r="AF27" s="2"/>
      <c r="AG27" s="11"/>
      <c r="AH27" s="11"/>
      <c r="AI27" s="11"/>
      <c r="AJ27" s="11"/>
      <c r="AK27" s="11"/>
      <c r="AL27" s="12"/>
      <c r="AM27" s="2">
        <f>AN26+AN27+AN28</f>
        <v>0</v>
      </c>
      <c r="AN27" s="11">
        <f>IF(AO27&gt;AQ27,1,0)</f>
        <v>0</v>
      </c>
      <c r="AO27" s="24"/>
      <c r="AP27" s="11" t="str">
        <f>IF(AO27="","","－")</f>
        <v/>
      </c>
      <c r="AQ27" s="24"/>
      <c r="AR27" s="11">
        <f>IF(AO27&lt;AQ27,1,0)</f>
        <v>0</v>
      </c>
      <c r="AS27" s="12">
        <f>AR26+AR27+AR28</f>
        <v>0</v>
      </c>
      <c r="AT27" s="109">
        <f>SUM(M26:M28,T26:T28,F26:F28,AA26:AA28,AH26:AH28,AO26:AO28)</f>
        <v>0</v>
      </c>
      <c r="AU27" s="110"/>
      <c r="AV27" s="104"/>
      <c r="AW27" s="104"/>
      <c r="AX27" s="107"/>
    </row>
    <row r="28" spans="2:50" ht="12.75" customHeight="1">
      <c r="B28" s="1"/>
      <c r="C28" s="100"/>
      <c r="D28" s="11"/>
      <c r="E28" s="11">
        <f>IF(F28&gt;H28,1,0)</f>
        <v>0</v>
      </c>
      <c r="F28" s="11" t="str">
        <f>IF(AJ8="","",AJ8)</f>
        <v/>
      </c>
      <c r="G28" s="11" t="str">
        <f>IF(AI8="","",AI8)</f>
        <v/>
      </c>
      <c r="H28" s="11" t="str">
        <f>IF(AH8="","",AH8)</f>
        <v/>
      </c>
      <c r="I28" s="11">
        <f>IF(F28&lt;H28,1,0)</f>
        <v>0</v>
      </c>
      <c r="J28" s="12"/>
      <c r="K28" s="11"/>
      <c r="L28" s="11">
        <f>IF(M28&gt;O28,1,0)</f>
        <v>0</v>
      </c>
      <c r="M28" s="11" t="str">
        <f>IF(AJ13="","",AJ13)</f>
        <v/>
      </c>
      <c r="N28" s="11" t="str">
        <f>IF(AI13="","",AI13)</f>
        <v/>
      </c>
      <c r="O28" s="11" t="str">
        <f>IF(AH13="","",AH13)</f>
        <v/>
      </c>
      <c r="P28" s="11">
        <f>IF(M28&lt;O28,1,0)</f>
        <v>0</v>
      </c>
      <c r="Q28" s="12"/>
      <c r="R28" s="11"/>
      <c r="S28" s="11">
        <f>IF(T28&gt;V28,1,0)</f>
        <v>0</v>
      </c>
      <c r="T28" s="11" t="str">
        <f>IF(AJ18="","",AJ18)</f>
        <v/>
      </c>
      <c r="U28" s="11" t="str">
        <f>IF(AI18="","",AI18)</f>
        <v/>
      </c>
      <c r="V28" s="11" t="str">
        <f>IF(AH18="","",AH18)</f>
        <v/>
      </c>
      <c r="W28" s="11">
        <f>IF(T28&lt;V28,1,0)</f>
        <v>0</v>
      </c>
      <c r="X28" s="12"/>
      <c r="Y28" s="11"/>
      <c r="Z28" s="11">
        <f>IF(AA28&gt;AC28,1,0)</f>
        <v>0</v>
      </c>
      <c r="AA28" s="11" t="str">
        <f>IF(AJ23="","",AJ23)</f>
        <v/>
      </c>
      <c r="AB28" s="11" t="str">
        <f>IF(AI23="","",AI23)</f>
        <v/>
      </c>
      <c r="AC28" s="11" t="str">
        <f>IF(AH23="","",AH23)</f>
        <v/>
      </c>
      <c r="AD28" s="11">
        <f>IF(AA28&lt;AC28,1,0)</f>
        <v>0</v>
      </c>
      <c r="AE28" s="12"/>
      <c r="AF28" s="2"/>
      <c r="AG28" s="11"/>
      <c r="AH28" s="11"/>
      <c r="AI28" s="11"/>
      <c r="AJ28" s="11"/>
      <c r="AK28" s="11"/>
      <c r="AL28" s="12"/>
      <c r="AM28" s="2"/>
      <c r="AN28" s="11">
        <f>IF(AO28&gt;AQ28,1,0)</f>
        <v>0</v>
      </c>
      <c r="AO28" s="24"/>
      <c r="AP28" s="11" t="str">
        <f>IF(AO28="","","－")</f>
        <v/>
      </c>
      <c r="AQ28" s="24"/>
      <c r="AR28" s="11">
        <f>IF(AO28&lt;AQ28,1,0)</f>
        <v>0</v>
      </c>
      <c r="AS28" s="12"/>
      <c r="AT28" s="109">
        <f>SUM(O26:O28,V26:V28,H26:H28,AC26:AC28,AJ26:AJ28,AQ26:AQ28)</f>
        <v>0</v>
      </c>
      <c r="AU28" s="111"/>
      <c r="AV28" s="105"/>
      <c r="AW28" s="105"/>
      <c r="AX28" s="107"/>
    </row>
    <row r="29" spans="2:50" ht="12.75" customHeight="1">
      <c r="B29" s="1"/>
      <c r="C29" s="101"/>
      <c r="D29" s="15"/>
      <c r="E29" s="15"/>
      <c r="F29" s="15"/>
      <c r="G29" s="15"/>
      <c r="H29" s="15"/>
      <c r="I29" s="15"/>
      <c r="J29" s="16"/>
      <c r="K29" s="15"/>
      <c r="L29" s="15"/>
      <c r="M29" s="15"/>
      <c r="N29" s="15"/>
      <c r="O29" s="15"/>
      <c r="P29" s="15"/>
      <c r="Q29" s="16"/>
      <c r="R29" s="15"/>
      <c r="S29" s="15"/>
      <c r="T29" s="15"/>
      <c r="U29" s="15"/>
      <c r="V29" s="15"/>
      <c r="W29" s="15"/>
      <c r="X29" s="16"/>
      <c r="Y29" s="15"/>
      <c r="Z29" s="15"/>
      <c r="AA29" s="15"/>
      <c r="AB29" s="15"/>
      <c r="AC29" s="15"/>
      <c r="AD29" s="15"/>
      <c r="AE29" s="16"/>
      <c r="AF29" s="14"/>
      <c r="AG29" s="15"/>
      <c r="AH29" s="15"/>
      <c r="AI29" s="15"/>
      <c r="AJ29" s="15"/>
      <c r="AK29" s="15"/>
      <c r="AL29" s="16"/>
      <c r="AM29" s="14"/>
      <c r="AN29" s="15"/>
      <c r="AO29" s="15"/>
      <c r="AP29" s="15"/>
      <c r="AQ29" s="15"/>
      <c r="AR29" s="15"/>
      <c r="AS29" s="16"/>
      <c r="AT29" s="112" t="str">
        <f>IF(AT28&gt;0,AT27/AT28,"-")</f>
        <v>-</v>
      </c>
      <c r="AU29" s="111"/>
      <c r="AV29" s="112" t="str">
        <f>IF(AW25&gt;0,AV25/AW25,"-")</f>
        <v>-</v>
      </c>
      <c r="AW29" s="110"/>
      <c r="AX29" s="108"/>
    </row>
    <row r="30" spans="2:50" ht="12.75" customHeight="1">
      <c r="B30" s="17"/>
      <c r="C30" s="130"/>
      <c r="D30" s="11" t="str">
        <f>IF(OR(D32&gt;=2,J32&gt;=2),IF(D32&gt;J32,"○","●"),"-")</f>
        <v>-</v>
      </c>
      <c r="E30" s="18"/>
      <c r="F30" s="18"/>
      <c r="G30" s="18"/>
      <c r="H30" s="18"/>
      <c r="I30" s="18"/>
      <c r="J30" s="19"/>
      <c r="K30" s="11" t="str">
        <f>IF(OR(K32&gt;=2,Q32&gt;=2),IF(K32&gt;Q32,"○","●"),"-")</f>
        <v>-</v>
      </c>
      <c r="L30" s="18"/>
      <c r="M30" s="18"/>
      <c r="N30" s="18"/>
      <c r="O30" s="18"/>
      <c r="P30" s="18"/>
      <c r="Q30" s="19"/>
      <c r="R30" s="11" t="str">
        <f>IF(OR(R32&gt;=2,X32&gt;=2),IF(R32&gt;X32,"○","●"),"-")</f>
        <v>-</v>
      </c>
      <c r="S30" s="18"/>
      <c r="T30" s="18"/>
      <c r="U30" s="18"/>
      <c r="V30" s="18"/>
      <c r="W30" s="18"/>
      <c r="X30" s="19"/>
      <c r="Y30" s="11" t="str">
        <f>IF(OR(Y32&gt;=2,AE32&gt;=2),IF(Y32&gt;AE32,"○","●"),"-")</f>
        <v>-</v>
      </c>
      <c r="Z30" s="18"/>
      <c r="AA30" s="18"/>
      <c r="AB30" s="18"/>
      <c r="AC30" s="18"/>
      <c r="AD30" s="18"/>
      <c r="AE30" s="19"/>
      <c r="AF30" s="11" t="str">
        <f>IF(OR(AF32&gt;=2,AL32&gt;=2),IF(AF32&gt;AL32,"○","●"),"-")</f>
        <v>-</v>
      </c>
      <c r="AG30" s="18"/>
      <c r="AH30" s="18"/>
      <c r="AI30" s="18"/>
      <c r="AJ30" s="18"/>
      <c r="AK30" s="18"/>
      <c r="AL30" s="19"/>
      <c r="AM30" s="20"/>
      <c r="AN30" s="18"/>
      <c r="AO30" s="18"/>
      <c r="AP30" s="18"/>
      <c r="AQ30" s="18"/>
      <c r="AR30" s="18"/>
      <c r="AS30" s="19"/>
      <c r="AT30" s="102">
        <f>COUNTIF(D30:AS30,"○")</f>
        <v>0</v>
      </c>
      <c r="AU30" s="102">
        <f>COUNTIF(D30:AS30,"●")</f>
        <v>0</v>
      </c>
      <c r="AV30" s="102">
        <f>D32+K32+R32+Y32+AF32+AM32</f>
        <v>0</v>
      </c>
      <c r="AW30" s="102">
        <f>J32+Q32+X32+AE32+AL32+AS32</f>
        <v>0</v>
      </c>
      <c r="AX30" s="106"/>
    </row>
    <row r="31" spans="2:50" ht="12.75" customHeight="1">
      <c r="B31" s="1"/>
      <c r="C31" s="131"/>
      <c r="D31" s="13"/>
      <c r="E31" s="11">
        <f>IF(F31&gt;H31,1,0)</f>
        <v>0</v>
      </c>
      <c r="F31" s="11" t="str">
        <f>IF(AQ6="","",AQ6)</f>
        <v/>
      </c>
      <c r="G31" s="11" t="str">
        <f>IF(AP6="","",AP6)</f>
        <v/>
      </c>
      <c r="H31" s="11" t="str">
        <f>IF(AO6="","",AO6)</f>
        <v/>
      </c>
      <c r="I31" s="11">
        <f>IF(F31&lt;H31,1,0)</f>
        <v>0</v>
      </c>
      <c r="J31" s="12"/>
      <c r="K31" s="23"/>
      <c r="L31" s="11">
        <f>IF(M31&gt;O31,1,0)</f>
        <v>0</v>
      </c>
      <c r="M31" s="11" t="str">
        <f>IF(AQ11="","",AQ11)</f>
        <v/>
      </c>
      <c r="N31" s="11" t="str">
        <f>IF(AP11="","",AP11)</f>
        <v/>
      </c>
      <c r="O31" s="11" t="str">
        <f>IF(AO11="","",AO11)</f>
        <v/>
      </c>
      <c r="P31" s="11">
        <f>IF(M31&lt;O31,1,0)</f>
        <v>0</v>
      </c>
      <c r="Q31" s="12"/>
      <c r="R31" s="23"/>
      <c r="S31" s="11">
        <f>IF(T31&gt;V31,1,0)</f>
        <v>0</v>
      </c>
      <c r="T31" s="11" t="str">
        <f>IF(AQ16="","",AQ16)</f>
        <v/>
      </c>
      <c r="U31" s="11" t="str">
        <f>IF(AP16="","",AP16)</f>
        <v/>
      </c>
      <c r="V31" s="11" t="str">
        <f>IF(AO16="","",AO16)</f>
        <v/>
      </c>
      <c r="W31" s="11">
        <f>IF(T31&lt;V31,1,0)</f>
        <v>0</v>
      </c>
      <c r="X31" s="12"/>
      <c r="Y31" s="13"/>
      <c r="Z31" s="11">
        <f>IF(AA31&gt;AC31,1,0)</f>
        <v>0</v>
      </c>
      <c r="AA31" s="11" t="str">
        <f>IF(AQ21="","",AQ21)</f>
        <v/>
      </c>
      <c r="AB31" s="11" t="str">
        <f>IF(AP21="","",AP21)</f>
        <v/>
      </c>
      <c r="AC31" s="11" t="str">
        <f>IF(AO21="","",AO21)</f>
        <v/>
      </c>
      <c r="AD31" s="11">
        <f>IF(AA31&lt;AC31,1,0)</f>
        <v>0</v>
      </c>
      <c r="AE31" s="12"/>
      <c r="AF31" s="13"/>
      <c r="AG31" s="11">
        <f>IF(AH31&gt;AJ31,1,0)</f>
        <v>0</v>
      </c>
      <c r="AH31" s="11" t="str">
        <f>IF(AQ26="","",AQ26)</f>
        <v/>
      </c>
      <c r="AI31" s="11" t="str">
        <f>IF(AP26="","",AP26)</f>
        <v/>
      </c>
      <c r="AJ31" s="11" t="str">
        <f>IF(AO26="","",AO26)</f>
        <v/>
      </c>
      <c r="AK31" s="11">
        <f>IF(AH31&lt;AJ31,1,0)</f>
        <v>0</v>
      </c>
      <c r="AL31" s="12"/>
      <c r="AM31" s="2"/>
      <c r="AN31" s="11"/>
      <c r="AO31" s="11"/>
      <c r="AP31" s="11"/>
      <c r="AQ31" s="11"/>
      <c r="AR31" s="11"/>
      <c r="AS31" s="12"/>
      <c r="AT31" s="103"/>
      <c r="AU31" s="103"/>
      <c r="AV31" s="104"/>
      <c r="AW31" s="104"/>
      <c r="AX31" s="107"/>
    </row>
    <row r="32" spans="2:50" ht="12.75" customHeight="1">
      <c r="B32" s="1">
        <v>6</v>
      </c>
      <c r="C32" s="131"/>
      <c r="D32" s="11">
        <f>E31+E32+E33</f>
        <v>0</v>
      </c>
      <c r="E32" s="11">
        <f>IF(F32&gt;H32,1,0)</f>
        <v>0</v>
      </c>
      <c r="F32" s="11" t="str">
        <f>IF(AQ7="","",AQ7)</f>
        <v/>
      </c>
      <c r="G32" s="11" t="str">
        <f>IF(AP7="","",AP7)</f>
        <v/>
      </c>
      <c r="H32" s="11" t="str">
        <f>IF(AO7="","",AO7)</f>
        <v/>
      </c>
      <c r="I32" s="11">
        <f>IF(F32&lt;H32,1,0)</f>
        <v>0</v>
      </c>
      <c r="J32" s="12">
        <f>I31+I32+I33</f>
        <v>0</v>
      </c>
      <c r="K32" s="11">
        <f>L31+L32+L33</f>
        <v>0</v>
      </c>
      <c r="L32" s="11">
        <f>IF(M32&gt;O32,1,0)</f>
        <v>0</v>
      </c>
      <c r="M32" s="11" t="str">
        <f>IF(AQ12="","",AQ12)</f>
        <v/>
      </c>
      <c r="N32" s="11" t="str">
        <f>IF(AP12="","",AP12)</f>
        <v/>
      </c>
      <c r="O32" s="11" t="str">
        <f>IF(AO12="","",AO12)</f>
        <v/>
      </c>
      <c r="P32" s="11">
        <f>IF(M32&lt;O32,1,0)</f>
        <v>0</v>
      </c>
      <c r="Q32" s="12">
        <f>P31+P32+P33</f>
        <v>0</v>
      </c>
      <c r="R32" s="11">
        <f>S31+S32+S33</f>
        <v>0</v>
      </c>
      <c r="S32" s="11">
        <f>IF(T32&gt;V32,1,0)</f>
        <v>0</v>
      </c>
      <c r="T32" s="11" t="str">
        <f>IF(AQ17="","",AQ17)</f>
        <v/>
      </c>
      <c r="U32" s="11" t="str">
        <f>IF(AP17="","",AP17)</f>
        <v/>
      </c>
      <c r="V32" s="11" t="str">
        <f>IF(AO17="","",AO17)</f>
        <v/>
      </c>
      <c r="W32" s="11">
        <f>IF(T32&lt;V32,1,0)</f>
        <v>0</v>
      </c>
      <c r="X32" s="12">
        <f>W31+W32+W33</f>
        <v>0</v>
      </c>
      <c r="Y32" s="11">
        <f>Z31+Z32+Z33</f>
        <v>0</v>
      </c>
      <c r="Z32" s="11">
        <f>IF(AA32&gt;AC32,1,0)</f>
        <v>0</v>
      </c>
      <c r="AA32" s="11" t="str">
        <f>IF(AQ22="","",AQ22)</f>
        <v/>
      </c>
      <c r="AB32" s="11" t="str">
        <f>IF(AP22="","",AP22)</f>
        <v/>
      </c>
      <c r="AC32" s="11" t="str">
        <f>IF(AO22="","",AO22)</f>
        <v/>
      </c>
      <c r="AD32" s="11">
        <f>IF(AA32&lt;AC32,1,0)</f>
        <v>0</v>
      </c>
      <c r="AE32" s="12">
        <f>AD31+AD32+AD33</f>
        <v>0</v>
      </c>
      <c r="AF32" s="11">
        <f>AG31+AG32+AG33</f>
        <v>0</v>
      </c>
      <c r="AG32" s="11">
        <f>IF(AH32&gt;AJ32,1,0)</f>
        <v>0</v>
      </c>
      <c r="AH32" s="11" t="str">
        <f>IF(AQ27="","",AQ27)</f>
        <v/>
      </c>
      <c r="AI32" s="11" t="str">
        <f>IF(AP27="","",AP27)</f>
        <v/>
      </c>
      <c r="AJ32" s="11" t="str">
        <f>IF(AO27="","",AO27)</f>
        <v/>
      </c>
      <c r="AK32" s="11">
        <f>IF(AH32&lt;AJ32,1,0)</f>
        <v>0</v>
      </c>
      <c r="AL32" s="12">
        <f>AK31+AK32+AK33</f>
        <v>0</v>
      </c>
      <c r="AM32" s="2"/>
      <c r="AN32" s="11"/>
      <c r="AO32" s="11"/>
      <c r="AP32" s="11"/>
      <c r="AQ32" s="11"/>
      <c r="AR32" s="11"/>
      <c r="AS32" s="12"/>
      <c r="AT32" s="109">
        <f>SUM(M31:M33,T31:T33,F31:F33,AA31:AA33,AH31:AH33,AO31:AO33)</f>
        <v>0</v>
      </c>
      <c r="AU32" s="110"/>
      <c r="AV32" s="104"/>
      <c r="AW32" s="104"/>
      <c r="AX32" s="107"/>
    </row>
    <row r="33" spans="2:50" ht="12.75" customHeight="1">
      <c r="B33" s="1"/>
      <c r="C33" s="131"/>
      <c r="D33" s="11"/>
      <c r="E33" s="11">
        <f>IF(F33&gt;H33,1,0)</f>
        <v>0</v>
      </c>
      <c r="F33" s="11" t="str">
        <f>IF(AQ8="","",AQ8)</f>
        <v/>
      </c>
      <c r="G33" s="11" t="str">
        <f>IF(AP8="","",AP8)</f>
        <v/>
      </c>
      <c r="H33" s="11" t="str">
        <f>IF(AO8="","",AO8)</f>
        <v/>
      </c>
      <c r="I33" s="11">
        <f>IF(F33&lt;H33,1,0)</f>
        <v>0</v>
      </c>
      <c r="J33" s="12"/>
      <c r="K33" s="11"/>
      <c r="L33" s="11">
        <f>IF(M33&gt;O33,1,0)</f>
        <v>0</v>
      </c>
      <c r="M33" s="11" t="str">
        <f>IF(AQ13="","",AQ13)</f>
        <v/>
      </c>
      <c r="N33" s="11" t="str">
        <f>IF(AP13="","",AP13)</f>
        <v/>
      </c>
      <c r="O33" s="11" t="str">
        <f>IF(AO13="","",AO13)</f>
        <v/>
      </c>
      <c r="P33" s="11">
        <f>IF(M33&lt;O33,1,0)</f>
        <v>0</v>
      </c>
      <c r="Q33" s="12"/>
      <c r="R33" s="11"/>
      <c r="S33" s="11">
        <f>IF(T33&gt;V33,1,0)</f>
        <v>0</v>
      </c>
      <c r="T33" s="11" t="str">
        <f>IF(AQ18="","",AQ18)</f>
        <v/>
      </c>
      <c r="U33" s="11" t="str">
        <f>IF(AP18="","",AP18)</f>
        <v/>
      </c>
      <c r="V33" s="11" t="str">
        <f>IF(AO18="","",AO18)</f>
        <v/>
      </c>
      <c r="W33" s="11">
        <f>IF(T33&lt;V33,1,0)</f>
        <v>0</v>
      </c>
      <c r="X33" s="12"/>
      <c r="Y33" s="11"/>
      <c r="Z33" s="11">
        <f>IF(AA33&gt;AC33,1,0)</f>
        <v>0</v>
      </c>
      <c r="AA33" s="11" t="str">
        <f>IF(AQ23="","",AQ23)</f>
        <v/>
      </c>
      <c r="AB33" s="11" t="str">
        <f>IF(AP23="","",AP23)</f>
        <v/>
      </c>
      <c r="AC33" s="11" t="str">
        <f>IF(AO23="","",AO23)</f>
        <v/>
      </c>
      <c r="AD33" s="11">
        <f>IF(AA33&lt;AC33,1,0)</f>
        <v>0</v>
      </c>
      <c r="AE33" s="12"/>
      <c r="AF33" s="11"/>
      <c r="AG33" s="11">
        <f>IF(AH33&gt;AJ33,1,0)</f>
        <v>0</v>
      </c>
      <c r="AH33" s="11" t="str">
        <f>IF(AQ28="","",AQ28)</f>
        <v/>
      </c>
      <c r="AI33" s="11" t="str">
        <f>IF(AP28="","",AP28)</f>
        <v/>
      </c>
      <c r="AJ33" s="11" t="str">
        <f>IF(AO28="","",AO28)</f>
        <v/>
      </c>
      <c r="AK33" s="11">
        <f>IF(AH33&lt;AJ33,1,0)</f>
        <v>0</v>
      </c>
      <c r="AL33" s="12"/>
      <c r="AM33" s="2"/>
      <c r="AN33" s="11"/>
      <c r="AO33" s="11"/>
      <c r="AP33" s="11"/>
      <c r="AQ33" s="11"/>
      <c r="AR33" s="11"/>
      <c r="AS33" s="12"/>
      <c r="AT33" s="109">
        <f>SUM(O31:O33,V31:V33,H31:H33,AC31:AC33,AJ31:AJ33,AQ31:AQ33)</f>
        <v>0</v>
      </c>
      <c r="AU33" s="111"/>
      <c r="AV33" s="105"/>
      <c r="AW33" s="105"/>
      <c r="AX33" s="107"/>
    </row>
    <row r="34" spans="2:50" ht="12.75" customHeight="1">
      <c r="B34" s="21"/>
      <c r="C34" s="132"/>
      <c r="D34" s="15"/>
      <c r="E34" s="15"/>
      <c r="F34" s="15"/>
      <c r="G34" s="15"/>
      <c r="H34" s="15"/>
      <c r="I34" s="15"/>
      <c r="J34" s="16"/>
      <c r="K34" s="15"/>
      <c r="L34" s="15"/>
      <c r="M34" s="15"/>
      <c r="N34" s="15"/>
      <c r="O34" s="15"/>
      <c r="P34" s="15"/>
      <c r="Q34" s="16"/>
      <c r="R34" s="15"/>
      <c r="S34" s="15"/>
      <c r="T34" s="15"/>
      <c r="U34" s="15"/>
      <c r="V34" s="15"/>
      <c r="W34" s="15"/>
      <c r="X34" s="16"/>
      <c r="Y34" s="15"/>
      <c r="Z34" s="15"/>
      <c r="AA34" s="15"/>
      <c r="AB34" s="15"/>
      <c r="AC34" s="15"/>
      <c r="AD34" s="15"/>
      <c r="AE34" s="16"/>
      <c r="AF34" s="15"/>
      <c r="AG34" s="15"/>
      <c r="AH34" s="15"/>
      <c r="AI34" s="15"/>
      <c r="AJ34" s="15"/>
      <c r="AK34" s="15"/>
      <c r="AL34" s="16"/>
      <c r="AM34" s="14"/>
      <c r="AN34" s="15"/>
      <c r="AO34" s="15"/>
      <c r="AP34" s="15"/>
      <c r="AQ34" s="15"/>
      <c r="AR34" s="15"/>
      <c r="AS34" s="16"/>
      <c r="AT34" s="112" t="str">
        <f>IF(AT33&gt;0,AT32/AT33,"-")</f>
        <v>-</v>
      </c>
      <c r="AU34" s="111"/>
      <c r="AV34" s="112" t="str">
        <f>IF(AW30&gt;0,AV30/AW30,"-")</f>
        <v>-</v>
      </c>
      <c r="AW34" s="110"/>
      <c r="AX34" s="108"/>
    </row>
    <row r="37" spans="2:50">
      <c r="C37" t="s">
        <v>21</v>
      </c>
    </row>
    <row r="38" spans="2:50">
      <c r="B38" t="s">
        <v>99</v>
      </c>
      <c r="C38" s="71" t="s">
        <v>14</v>
      </c>
      <c r="D38" s="71"/>
      <c r="E38" s="71"/>
      <c r="F38" s="122" t="s">
        <v>15</v>
      </c>
      <c r="G38" s="122"/>
      <c r="H38" s="122"/>
      <c r="I38" s="122"/>
      <c r="J38" s="122"/>
    </row>
    <row r="39" spans="2:50">
      <c r="B39" t="s">
        <v>101</v>
      </c>
      <c r="C39" s="66" t="s">
        <v>16</v>
      </c>
      <c r="D39" s="71"/>
      <c r="E39" s="71"/>
      <c r="F39" s="122" t="s">
        <v>17</v>
      </c>
      <c r="G39" s="122"/>
      <c r="H39" s="122"/>
      <c r="I39" s="122"/>
      <c r="J39" s="122"/>
    </row>
    <row r="40" spans="2:50">
      <c r="B40" t="s">
        <v>18</v>
      </c>
      <c r="C40" s="58" t="s">
        <v>19</v>
      </c>
      <c r="D40" s="71"/>
      <c r="E40" s="71"/>
      <c r="F40" s="122" t="s">
        <v>20</v>
      </c>
      <c r="G40" s="122"/>
      <c r="H40" s="122"/>
      <c r="I40" s="122"/>
      <c r="J40" s="122"/>
    </row>
  </sheetData>
  <mergeCells count="71">
    <mergeCell ref="AT30:AT31"/>
    <mergeCell ref="AU30:AU31"/>
    <mergeCell ref="AV30:AV33"/>
    <mergeCell ref="AW30:AW33"/>
    <mergeCell ref="AX25:AX29"/>
    <mergeCell ref="AT27:AU27"/>
    <mergeCell ref="AT28:AU28"/>
    <mergeCell ref="AT29:AU29"/>
    <mergeCell ref="AV29:AW29"/>
    <mergeCell ref="AX30:AX34"/>
    <mergeCell ref="AT32:AU32"/>
    <mergeCell ref="AT33:AU33"/>
    <mergeCell ref="AT34:AU34"/>
    <mergeCell ref="AV34:AW34"/>
    <mergeCell ref="AT25:AT26"/>
    <mergeCell ref="AU25:AU26"/>
    <mergeCell ref="AV25:AV28"/>
    <mergeCell ref="AW25:AW28"/>
    <mergeCell ref="AX20:AX24"/>
    <mergeCell ref="AT22:AU22"/>
    <mergeCell ref="AT23:AU23"/>
    <mergeCell ref="AT24:AU24"/>
    <mergeCell ref="AV24:AW24"/>
    <mergeCell ref="AT20:AT21"/>
    <mergeCell ref="AU20:AU21"/>
    <mergeCell ref="AV20:AV23"/>
    <mergeCell ref="AW20:AW23"/>
    <mergeCell ref="AX15:AX19"/>
    <mergeCell ref="AT17:AU17"/>
    <mergeCell ref="AT18:AU18"/>
    <mergeCell ref="AT19:AU19"/>
    <mergeCell ref="AV19:AW19"/>
    <mergeCell ref="AT15:AT16"/>
    <mergeCell ref="AU15:AU16"/>
    <mergeCell ref="AV15:AV18"/>
    <mergeCell ref="AW15:AW18"/>
    <mergeCell ref="AX10:AX14"/>
    <mergeCell ref="AT12:AU12"/>
    <mergeCell ref="AT13:AU13"/>
    <mergeCell ref="AT14:AU14"/>
    <mergeCell ref="AV14:AW14"/>
    <mergeCell ref="AT10:AT11"/>
    <mergeCell ref="AU10:AU11"/>
    <mergeCell ref="AV10:AV13"/>
    <mergeCell ref="AW10:AW13"/>
    <mergeCell ref="AX5:AX9"/>
    <mergeCell ref="AT7:AU7"/>
    <mergeCell ref="AT8:AU8"/>
    <mergeCell ref="AT9:AU9"/>
    <mergeCell ref="AV9:AW9"/>
    <mergeCell ref="AW5:AW8"/>
    <mergeCell ref="AM4:AS4"/>
    <mergeCell ref="C5:C9"/>
    <mergeCell ref="AT5:AT6"/>
    <mergeCell ref="AU5:AU6"/>
    <mergeCell ref="AV5:AV8"/>
    <mergeCell ref="F38:J38"/>
    <mergeCell ref="F39:J39"/>
    <mergeCell ref="F40:J40"/>
    <mergeCell ref="B2:AE2"/>
    <mergeCell ref="B3:AF3"/>
    <mergeCell ref="D4:J4"/>
    <mergeCell ref="K4:Q4"/>
    <mergeCell ref="R4:X4"/>
    <mergeCell ref="Y4:AE4"/>
    <mergeCell ref="AF4:AL4"/>
    <mergeCell ref="C10:C14"/>
    <mergeCell ref="C15:C19"/>
    <mergeCell ref="C20:C24"/>
    <mergeCell ref="C25:C29"/>
    <mergeCell ref="C30:C34"/>
  </mergeCells>
  <phoneticPr fontId="2"/>
  <pageMargins left="0.78700000000000003" right="0.78700000000000003" top="0.98399999999999999" bottom="0.98399999999999999" header="0.51200000000000001" footer="0.51200000000000001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１部 (上) </vt:lpstr>
      <vt:lpstr>１部 (中) </vt:lpstr>
      <vt:lpstr>１部 (下)</vt:lpstr>
      <vt:lpstr>2部</vt:lpstr>
      <vt:lpstr>3部</vt:lpstr>
      <vt:lpstr>4部</vt:lpstr>
      <vt:lpstr>5部</vt:lpstr>
      <vt:lpstr>6部１次リーグ</vt:lpstr>
      <vt:lpstr>６部順位決定リーグ</vt:lpstr>
      <vt:lpstr>入替戦</vt:lpstr>
      <vt:lpstr>AE</vt:lpstr>
      <vt:lpstr>AED</vt:lpstr>
      <vt:lpstr>'１部 (中) '!Print_Area</vt:lpstr>
      <vt:lpstr>'2部'!Print_Area</vt:lpstr>
      <vt:lpstr>'3部'!Print_Area</vt:lpstr>
      <vt:lpstr>'4部'!Print_Area</vt:lpstr>
      <vt:lpstr>'5部'!Print_Area</vt:lpstr>
      <vt:lpstr>'6部１次リーグ'!Print_Area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球技体育館準備室</cp:lastModifiedBy>
  <cp:lastPrinted>2017-05-21T05:20:48Z</cp:lastPrinted>
  <dcterms:created xsi:type="dcterms:W3CDTF">2015-10-06T09:51:18Z</dcterms:created>
  <dcterms:modified xsi:type="dcterms:W3CDTF">2017-06-07T00:07:45Z</dcterms:modified>
</cp:coreProperties>
</file>